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5120" windowHeight="7710" tabRatio="813" firstSheet="1" activeTab="12"/>
  </bookViews>
  <sheets>
    <sheet name="Прил.1 норматив" sheetId="1" r:id="rId1"/>
    <sheet name="Прил.2 адм-торы" sheetId="2" r:id="rId2"/>
    <sheet name="Прил. 3 источники" sheetId="3" r:id="rId3"/>
    <sheet name="Прил. 4 доходы" sheetId="4" r:id="rId4"/>
    <sheet name="Прил. 5 доходы" sheetId="5" r:id="rId5"/>
    <sheet name="Прил.6 по разд." sheetId="6" r:id="rId6"/>
    <sheet name="Прил.7 по разд." sheetId="7" r:id="rId7"/>
    <sheet name="Прил.8 цел.ст." sheetId="8" r:id="rId8"/>
    <sheet name="Прил.9 цел.ст." sheetId="9" r:id="rId9"/>
    <sheet name="Прил.10 ведомств." sheetId="10" r:id="rId10"/>
    <sheet name="Прил.11 ведомств." sheetId="11" r:id="rId11"/>
    <sheet name="прил.12МБТ" sheetId="12" r:id="rId12"/>
    <sheet name="прил.13МБТ" sheetId="13" r:id="rId13"/>
  </sheets>
  <definedNames/>
  <calcPr fullCalcOnLoad="1"/>
</workbook>
</file>

<file path=xl/sharedStrings.xml><?xml version="1.0" encoding="utf-8"?>
<sst xmlns="http://schemas.openxmlformats.org/spreadsheetml/2006/main" count="905" uniqueCount="314">
  <si>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</si>
  <si>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</si>
  <si>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</si>
  <si>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</si>
  <si>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</si>
  <si>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</si>
  <si>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</si>
  <si>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</si>
  <si>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</si>
  <si>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</si>
  <si>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</si>
  <si>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</si>
  <si>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</si>
  <si>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</si>
  <si>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</si>
  <si>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</si>
  <si>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</si>
  <si>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</si>
  <si>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</si>
  <si>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</si>
  <si>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</si>
  <si>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</si>
  <si>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</si>
  <si>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</si>
  <si>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</si>
  <si>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</si>
  <si>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</si>
  <si>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</si>
  <si>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</si>
  <si>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</si>
  <si>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</si>
  <si>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</si>
  <si>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</si>
  <si>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</si>
  <si>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</si>
  <si>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</si>
  <si>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</si>
  <si>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</si>
  <si>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</si>
  <si>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</si>
  <si>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</si>
  <si>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</si>
  <si>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</si>
  <si>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</si>
  <si>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</si>
  <si>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</si>
  <si>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</si>
  <si>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</si>
  <si>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</si>
  <si>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</si>
  <si>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</si>
  <si>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</si>
  <si>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</si>
  <si>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</si>
  <si>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</si>
  <si>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</si>
  <si>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</si>
  <si>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</si>
  <si>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</si>
  <si>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</si>
  <si>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</si>
  <si>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</si>
  <si>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</si>
  <si>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</si>
  <si>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</si>
  <si>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</si>
  <si>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</si>
  <si>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</si>
  <si>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</si>
  <si>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</si>
  <si>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</si>
  <si>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</si>
  <si>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</si>
  <si>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</si>
  <si>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</si>
  <si>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</si>
  <si>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</si>
  <si>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</si>
  <si>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</si>
  <si>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</si>
  <si>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</si>
  <si>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</si>
  <si>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</si>
  <si>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</si>
  <si>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</si>
  <si>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</si>
  <si>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</si>
  <si>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</si>
  <si>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</si>
  <si>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</si>
  <si>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</si>
  <si>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</si>
  <si>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</si>
  <si>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</si>
  <si>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</si>
  <si>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</si>
  <si>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</si>
  <si>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</si>
  <si>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</si>
  <si>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</si>
  <si>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</si>
  <si>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</si>
  <si>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</si>
  <si>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</si>
  <si>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</si>
  <si>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</si>
  <si>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</si>
  <si>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</si>
  <si>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</si>
  <si>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</si>
  <si>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</si>
  <si>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</si>
  <si>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</si>
  <si>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</si>
  <si>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</si>
  <si>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</si>
  <si>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</si>
  <si>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</si>
  <si>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</si>
  <si>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</si>
  <si>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</si>
  <si>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</si>
  <si>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</si>
  <si>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</si>
  <si>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</si>
  <si>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</si>
  <si>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</si>
  <si>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</si>
  <si>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</si>
  <si>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</si>
  <si>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</si>
  <si>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</si>
  <si>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</si>
  <si>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</si>
  <si>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</si>
  <si>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</si>
  <si>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</si>
  <si>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</si>
  <si>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</si>
  <si>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</si>
  <si>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</si>
  <si>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</si>
  <si>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</si>
  <si>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</si>
  <si>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</si>
  <si>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</si>
  <si>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</si>
  <si>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</si>
  <si>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</si>
  <si>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</si>
  <si>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</si>
  <si>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</si>
  <si>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</si>
  <si>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</si>
  <si>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</si>
  <si>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</si>
  <si>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</si>
  <si>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</si>
  <si>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</si>
  <si>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</si>
  <si>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</si>
  <si>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</si>
  <si>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</si>
  <si>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</si>
  <si>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</si>
  <si>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</si>
  <si>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</si>
  <si>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</si>
  <si>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</si>
  <si>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</si>
  <si>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</si>
  <si>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</si>
  <si>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</si>
  <si>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</si>
  <si>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</si>
  <si>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</si>
  <si>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</si>
  <si>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</si>
  <si>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</si>
  <si>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</si>
  <si>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</si>
  <si>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</si>
  <si>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</si>
  <si>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</si>
  <si>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</si>
  <si>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</si>
  <si>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</si>
  <si>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</si>
  <si>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</si>
  <si>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</si>
  <si>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</si>
  <si>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</si>
  <si>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</si>
  <si>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</si>
  <si>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</si>
  <si>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</si>
  <si>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</si>
  <si>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</si>
  <si>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</si>
  <si>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</si>
  <si>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</si>
  <si>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</si>
  <si>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</si>
  <si>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</si>
  <si>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</si>
  <si>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</si>
  <si>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</si>
  <si>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</si>
  <si>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</si>
  <si>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</si>
  <si>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</si>
  <si>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</si>
  <si>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</si>
  <si>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</si>
  <si>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</si>
  <si>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</si>
  <si>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</si>
  <si>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</si>
  <si>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</si>
  <si>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</si>
  <si>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</si>
  <si>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</si>
  <si>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</si>
  <si>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</si>
  <si>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</si>
  <si>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</si>
  <si>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Другие вопросы в области жилищно-коммунального хозяйства</t>
  </si>
  <si>
    <t>0505</t>
  </si>
  <si>
    <t>000 2 18 60010 10 0000 151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</si>
  <si>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</si>
  <si>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</si>
  <si>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</si>
  <si>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</si>
  <si>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 2019 год и плановый период 2020 и 2021 годов»</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</si>
  <si>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2019 год и на плановый период 2020 и 2021 годов
</t>
  </si>
  <si>
    <t>на 2019 год и плановый период 2020 и 2021 годовв»</t>
  </si>
  <si>
    <t>2020 год</t>
  </si>
  <si>
    <t>2021 год</t>
  </si>
  <si>
    <t>Муниципальная программа "Развитие транспортной системы муниципального района Белебеевский район Республики Башкортостан</t>
  </si>
  <si>
    <t>201010356</t>
  </si>
  <si>
    <t>Муниципальная программа "Развитие транспортной системы муниципального района Белебеевский район Республики Башкортостан"</t>
  </si>
  <si>
    <t>1 17 05050 10 0000 130</t>
  </si>
  <si>
    <t>Прочие неналоговые доходы</t>
  </si>
  <si>
    <t>СОЦИАЛЬНАЯ ПОЛИТИКА</t>
  </si>
  <si>
    <t>Муниципальная программа "Социальная поддержка отдельных категорий граждан в муниципальном районе Белебеевский район  Республики Башкортостан"</t>
  </si>
  <si>
    <t>1001</t>
  </si>
  <si>
    <t>0200000000</t>
  </si>
  <si>
    <t>Пенсионное обеспечение</t>
  </si>
  <si>
    <t>Доплата к пенсии муниципальных служащих</t>
  </si>
  <si>
    <t>0200002300</t>
  </si>
  <si>
    <t>Социальное обеспечение и иные выплаты населению</t>
  </si>
  <si>
    <t>300</t>
  </si>
  <si>
    <t>Приложение 12</t>
  </si>
  <si>
    <t>Наименование бюджета</t>
  </si>
  <si>
    <t>сумма (тыс. рублей)</t>
  </si>
  <si>
    <t xml:space="preserve">Итого </t>
  </si>
  <si>
    <t>Приложение 13</t>
  </si>
  <si>
    <t xml:space="preserve">к решению Совета сельского поселения Знаменский  сельсовет </t>
  </si>
  <si>
    <t>к решению Совета сельского поселения   Знаменский  сельсовет</t>
  </si>
  <si>
    <t>к решению Совета сельского поселения Знаменский сельсовет</t>
  </si>
  <si>
    <t>«О бюджете сельского поселения Знаменский сельсовет</t>
  </si>
  <si>
    <t xml:space="preserve">Поступления доходов в бюджет  сельского поселения Знаменский сельсовет муниципального района Белебеевский район Республики Башкортостан на плановый  2020 и 2021 годов  </t>
  </si>
  <si>
    <t>Муниципальная программа  «Совершенствование деятельности Администрации сельского поселения Знаменский сельсовет муниципального района Белебеевский район Республики Башкортостан</t>
  </si>
  <si>
    <t xml:space="preserve">к решению Совета сельского поселения Знаменский сельсовет </t>
  </si>
  <si>
    <t xml:space="preserve">«О бюджете сельского поселения Знаменский сельсовет </t>
  </si>
  <si>
    <t xml:space="preserve">Распределение бюджетных ассигнований сельского поселения Знаменский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2020 и 2021 годов  </t>
  </si>
  <si>
    <t>Муниципальная программа «Пожарная безопасность в сельском поселений Знаменский сельсовет муниципальном районе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</si>
  <si>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Знаменский сельсовет муниципального района Белебеевский район Республики Башкортостан"</t>
  </si>
  <si>
    <t>Муниципальная программа «Пожарная безопасность в сельском поселений  Знаменский сельсовет муниципальном районе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</si>
  <si>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Знаменский сельсовет муниципального района Белебеевский район Республики Башкортостан</t>
  </si>
  <si>
    <t>Ведомственная структура расходов бюджета сельского поселения Знаменский сельсовет  муниципального района Белебеевский район Республики Башкортостан  на  2019 год</t>
  </si>
  <si>
    <t>Администрация сельского поселения Знаменский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</si>
  <si>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Знаменский сельсовет муниципального района Белебеевский район Республики Башкортостан на плановый период 2020 и 2021 годов  </t>
  </si>
  <si>
    <t>Муниципальная программа «Совершенствование деятельности Администрации сельского поселения Знаменский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</si>
  <si>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Знаменский сельсовет муниципального района Белебеевский район Республики Башкортостан"</t>
  </si>
  <si>
    <t>791</t>
  </si>
  <si>
    <t>0107</t>
  </si>
  <si>
    <t xml:space="preserve">«О бюджете сельского поселения Знаменский сельсовет  </t>
  </si>
  <si>
    <t xml:space="preserve">Перечень главных администраторов 
доходов бюджета сельского поселения Знаменский сельсовет 
муниципального района Белебеевский район Республики Башкортостан </t>
  </si>
  <si>
    <t>Администрация сельского поселения Знаменский сельсовет муниципального района Белебеевский район Республики Башкортостан</t>
  </si>
  <si>
    <t>Перечень
главных администраторов источников финансирования дефицита
бюджета сельского поселения Знаменский сельсовет муниципального  района Белебеевский район  Республики Башкортостан на 2019 год и плановый период 2020 и 2021 годов»</t>
  </si>
  <si>
    <t>Наименование главного администратора источников финансирования дефицита бюджета сельского поселения Знаменский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</si>
  <si>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Знаменский  сельсовет муниципального района  Белебеевский район Республики Башкортостан</t>
  </si>
  <si>
    <t>Администрация сельского поселения Знаменский  сельсовет муниципального района  Белебеевский район  Республики Башкортостан</t>
  </si>
  <si>
    <t xml:space="preserve">Поступления доходов в бюджет сельского поселения Знаменский  сельсовет муниципального района Белебеевский район Республики Башкортостан на  2019 год
</t>
  </si>
  <si>
    <t xml:space="preserve">«О бюджете сельского поселения Знаменский  сельсовет </t>
  </si>
  <si>
    <t>Распределение бюджетных ассигнований сельского поселения Знаменский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2019 год</t>
  </si>
  <si>
    <t>Муниципальная программа «Пожарная безопасность в сельском поселений Знаменский  сельсовет муниципальном районе Белебеевский район Республики Башкортостан"</t>
  </si>
  <si>
    <t>Обеспечение проведение выборов и референдумов</t>
  </si>
  <si>
    <t>Проведение выборов в представительные органы муниципального образования</t>
  </si>
  <si>
    <t>Муниципальная программа «Модернизация и реформирование жилищно-коммунального хозяйства в сельском поселении Знаменский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</si>
  <si>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Знаменский  сельсовет муниципального района Белебеевский район Республики Башкортостан"</t>
  </si>
  <si>
    <t>62,20</t>
  </si>
  <si>
    <t>2</t>
  </si>
  <si>
    <t>Распределение бюджетных ассигнований сельского поселения Знаменский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2019 год</t>
  </si>
  <si>
    <t xml:space="preserve">Распределение бюджетных ассигнований сельского поселения Знаменский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2020 и 2021 годов  </t>
  </si>
  <si>
    <t>5</t>
  </si>
  <si>
    <t>6</t>
  </si>
  <si>
    <t>Муниципальная программа «Модернизация и реформирование жилищно-коммунального хозяйства в сельском поселенииЗнаменский  сельсовет муниципального района Белебеевский район Республики Башкортостан"</t>
  </si>
  <si>
    <t>1 17 14030 10 0000 150</t>
  </si>
  <si>
    <t>1 17 02020 10 0000 180</t>
  </si>
  <si>
    <t>1 18 01520 10 0000 150</t>
  </si>
  <si>
    <t>1 18 02500 10 0000 150</t>
  </si>
  <si>
    <t>Иные доходы бюджета сельского поселения Знаменский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Знаменский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</si>
  <si>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поселения Знаменский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Знаменский сельсовет  муниципального района Белебеевский район Республики Башкортостан.
       &lt;2&gt; Администраторами доходов бюджета поселения Знаменский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Знаменский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Знаменский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</si>
  <si>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r>
      <t xml:space="preserve">2 02 15001 10 0000 </t>
    </r>
    <r>
      <rPr>
        <sz val="14"/>
        <color indexed="12"/>
        <rFont val="Times New Roman"/>
        <family val="1"/>
      </rPr>
      <t>150</t>
    </r>
  </si>
  <si>
    <r>
      <t xml:space="preserve">2 02 15002 10 0000 </t>
    </r>
    <r>
      <rPr>
        <sz val="14"/>
        <color indexed="12"/>
        <rFont val="Times New Roman"/>
        <family val="1"/>
      </rPr>
      <t>150</t>
    </r>
  </si>
  <si>
    <r>
      <t xml:space="preserve">2 02 35118 10 0000 </t>
    </r>
    <r>
      <rPr>
        <sz val="14"/>
        <color indexed="12"/>
        <rFont val="Times New Roman"/>
        <family val="1"/>
      </rPr>
      <t>150</t>
    </r>
  </si>
  <si>
    <r>
      <t xml:space="preserve">2 02 40014 10 0000 </t>
    </r>
    <r>
      <rPr>
        <sz val="14"/>
        <color indexed="12"/>
        <rFont val="Times New Roman"/>
        <family val="1"/>
      </rPr>
      <t>150</t>
    </r>
  </si>
  <si>
    <r>
      <t xml:space="preserve">2 02 49999 10 </t>
    </r>
    <r>
      <rPr>
        <sz val="14"/>
        <color indexed="12"/>
        <rFont val="Times New Roman"/>
        <family val="1"/>
      </rPr>
      <t>7404</t>
    </r>
    <r>
      <rPr>
        <sz val="14"/>
        <rFont val="Times New Roman"/>
        <family val="1"/>
      </rPr>
      <t xml:space="preserve"> </t>
    </r>
    <r>
      <rPr>
        <sz val="14"/>
        <color indexed="12"/>
        <rFont val="Times New Roman"/>
        <family val="1"/>
      </rPr>
      <t>150</t>
    </r>
  </si>
  <si>
    <t>Бюджет  муниципального района Белебеевский район Республики Башкортостан</t>
  </si>
  <si>
    <t>Размеры межбюджетных трансфертов, передаваемых бюджетом сельского поселения Знаменский сельсовет  в бюджет муниципального района  в целях обеспечения расходных обязательств по выплате пенсий муниципальных служащих в соответствии с заключенными  соглашениями   на 2019 год</t>
  </si>
  <si>
    <t xml:space="preserve">от 25 декабря 2018 года № 283 </t>
  </si>
  <si>
    <t>от 25 декабря 2018 года № 283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</si>
</sst>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46">
    <font>
      <sz val="11"/>
      <color theme="1"/>
      <name val="Calibri"/>
      <family val="2"/>
    </font>
    <font>
      <sz val="11"/>
      <color indexed="8"/>
      <name val="Calibri"/>
      <family val="2"/>
    </font>
    <font>
      <sz val="14"/>
      <name val="Times New Roman"/>
      <family val="1"/>
    </font>
    <font>
      <sz val="10"/>
      <name val="Arial"/>
      <family val="2"/>
    </font>
    <font>
      <b/>
      <sz val="14"/>
      <name val="Times New Roman"/>
      <family val="1"/>
    </font>
    <font>
      <sz val="14"/>
      <name val="Calibri"/>
      <family val="2"/>
    </font>
    <font>
      <b/>
      <sz val="14"/>
      <name val="Calibri"/>
      <family val="2"/>
    </font>
    <font>
      <sz val="11"/>
      <name val="Calibri"/>
      <family val="2"/>
    </font>
    <font>
      <sz val="14"/>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FF"/>
      <name val="Times New Roman"/>
      <family val="1"/>
    </font>
    <font>
      <sz val="14"/>
      <color theme="1"/>
      <name val="Calibri"/>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bottom/>
    </border>
    <border>
      <left style="thin"/>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 fillId="0" borderId="0">
      <alignment/>
      <protection/>
    </xf>
    <xf numFmtId="0" fontId="3"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54">
    <xf numFmtId="0" fontId="0" fillId="0" borderId="0" xfId="0" applyFont="1" applyAlignment="1">
      <alignment/>
    </xf>
    <xf numFmtId="0" fontId="5" fillId="0" borderId="0" xfId="0" applyFont="1" applyAlignment="1">
      <alignment/>
    </xf>
    <xf numFmtId="0" fontId="2" fillId="0" borderId="0" xfId="0" applyFont="1" applyAlignment="1">
      <alignment/>
    </xf>
    <xf numFmtId="0" fontId="2" fillId="0" borderId="10" xfId="0" applyFont="1" applyBorder="1" applyAlignment="1">
      <alignment horizontal="justify" vertical="top" wrapText="1"/>
    </xf>
    <xf numFmtId="4" fontId="2" fillId="0" borderId="0" xfId="0" applyNumberFormat="1" applyFont="1" applyFill="1" applyAlignment="1">
      <alignment horizontal="right"/>
    </xf>
    <xf numFmtId="3" fontId="4" fillId="0" borderId="10" xfId="0" applyNumberFormat="1" applyFont="1" applyFill="1" applyBorder="1" applyAlignment="1">
      <alignment horizontal="center" vertical="top" wrapText="1"/>
    </xf>
    <xf numFmtId="3" fontId="4" fillId="0" borderId="10" xfId="0" applyNumberFormat="1" applyFont="1" applyBorder="1" applyAlignment="1">
      <alignment vertical="top" wrapText="1"/>
    </xf>
    <xf numFmtId="3" fontId="2" fillId="0" borderId="10" xfId="0" applyNumberFormat="1" applyFont="1" applyBorder="1" applyAlignment="1">
      <alignment vertical="top" wrapText="1"/>
    </xf>
    <xf numFmtId="0" fontId="6" fillId="0" borderId="0" xfId="0" applyFont="1" applyAlignment="1">
      <alignment/>
    </xf>
    <xf numFmtId="4" fontId="5" fillId="0" borderId="0" xfId="0" applyNumberFormat="1" applyFont="1" applyFill="1" applyAlignment="1">
      <alignment/>
    </xf>
    <xf numFmtId="0" fontId="2"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0" xfId="0" applyFont="1" applyFill="1" applyAlignment="1">
      <alignment/>
    </xf>
    <xf numFmtId="4" fontId="2" fillId="0" borderId="10" xfId="0" applyNumberFormat="1" applyFont="1" applyFill="1" applyBorder="1" applyAlignment="1">
      <alignment horizontal="center" wrapText="1"/>
    </xf>
    <xf numFmtId="4" fontId="4"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5" fillId="0" borderId="0" xfId="0" applyNumberFormat="1" applyFont="1" applyFill="1" applyAlignment="1">
      <alignment/>
    </xf>
    <xf numFmtId="0" fontId="2" fillId="0" borderId="10" xfId="0" applyFont="1" applyBorder="1" applyAlignment="1">
      <alignment horizontal="center" vertical="top" wrapText="1"/>
    </xf>
    <xf numFmtId="0" fontId="4" fillId="0" borderId="10" xfId="0" applyFont="1" applyBorder="1" applyAlignment="1">
      <alignment horizontal="center" vertical="top" wrapText="1"/>
    </xf>
    <xf numFmtId="0" fontId="6" fillId="0" borderId="0" xfId="0" applyFont="1" applyAlignment="1">
      <alignment horizontal="left" wrapText="1"/>
    </xf>
    <xf numFmtId="3" fontId="2" fillId="0" borderId="10" xfId="0" applyNumberFormat="1" applyFont="1" applyFill="1" applyBorder="1" applyAlignment="1">
      <alignment horizontal="center" vertical="top" wrapText="1"/>
    </xf>
    <xf numFmtId="0" fontId="2" fillId="0" borderId="10" xfId="0" applyFont="1" applyBorder="1" applyAlignment="1">
      <alignment vertical="top" wrapText="1"/>
    </xf>
    <xf numFmtId="0" fontId="4" fillId="0" borderId="10" xfId="0" applyFont="1" applyBorder="1" applyAlignment="1">
      <alignment vertical="top" wrapText="1"/>
    </xf>
    <xf numFmtId="4" fontId="4" fillId="33" borderId="10" xfId="0" applyNumberFormat="1" applyFont="1" applyFill="1" applyBorder="1" applyAlignment="1">
      <alignment horizontal="right" wrapText="1"/>
    </xf>
    <xf numFmtId="0" fontId="4" fillId="0" borderId="10" xfId="0" applyFont="1" applyBorder="1" applyAlignment="1">
      <alignment horizontal="justify" vertical="top" wrapText="1"/>
    </xf>
    <xf numFmtId="0" fontId="5" fillId="0" borderId="0" xfId="0" applyFont="1" applyAlignment="1">
      <alignment/>
    </xf>
    <xf numFmtId="4" fontId="2" fillId="33" borderId="10" xfId="0" applyNumberFormat="1" applyFont="1" applyFill="1" applyBorder="1" applyAlignment="1">
      <alignment wrapText="1"/>
    </xf>
    <xf numFmtId="49" fontId="4" fillId="0" borderId="10" xfId="0" applyNumberFormat="1" applyFont="1" applyFill="1" applyBorder="1" applyAlignment="1">
      <alignment horizontal="center" wrapText="1"/>
    </xf>
    <xf numFmtId="0" fontId="4" fillId="0" borderId="0" xfId="0" applyFont="1" applyFill="1" applyAlignment="1">
      <alignment horizontal="center" wrapText="1"/>
    </xf>
    <xf numFmtId="0" fontId="7" fillId="0" borderId="0" xfId="0" applyFont="1"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7" fillId="0" borderId="0" xfId="0" applyFont="1" applyAlignment="1">
      <alignment horizontal="center"/>
    </xf>
    <xf numFmtId="0" fontId="5" fillId="0" borderId="0" xfId="0" applyFont="1" applyAlignment="1">
      <alignment/>
    </xf>
    <xf numFmtId="0" fontId="2" fillId="0" borderId="0" xfId="0" applyFont="1" applyAlignment="1">
      <alignment horizontal="right"/>
    </xf>
    <xf numFmtId="0" fontId="4" fillId="0" borderId="12" xfId="0" applyFont="1" applyBorder="1" applyAlignment="1">
      <alignment horizontal="center" vertical="top" wrapText="1"/>
    </xf>
    <xf numFmtId="0" fontId="5" fillId="0" borderId="0" xfId="0" applyFont="1" applyAlignment="1">
      <alignment horizontal="center"/>
    </xf>
    <xf numFmtId="173" fontId="4" fillId="33" borderId="10" xfId="0" applyNumberFormat="1" applyFont="1" applyFill="1" applyBorder="1" applyAlignment="1">
      <alignment horizontal="right" wrapText="1"/>
    </xf>
    <xf numFmtId="173" fontId="2" fillId="0" borderId="10" xfId="0" applyNumberFormat="1" applyFont="1" applyFill="1" applyBorder="1" applyAlignment="1">
      <alignment horizontal="right" wrapText="1"/>
    </xf>
    <xf numFmtId="173" fontId="2" fillId="33" borderId="10" xfId="0" applyNumberFormat="1" applyFont="1" applyFill="1" applyBorder="1" applyAlignment="1">
      <alignment horizontal="right" wrapText="1"/>
    </xf>
    <xf numFmtId="173" fontId="4" fillId="33" borderId="10" xfId="0" applyNumberFormat="1" applyFont="1" applyFill="1" applyBorder="1" applyAlignment="1">
      <alignment wrapText="1"/>
    </xf>
    <xf numFmtId="173" fontId="2" fillId="33" borderId="10" xfId="0" applyNumberFormat="1" applyFont="1" applyFill="1" applyBorder="1" applyAlignment="1">
      <alignment horizontal="right" vertical="center" wrapText="1"/>
    </xf>
    <xf numFmtId="173" fontId="2" fillId="33" borderId="11" xfId="0" applyNumberFormat="1" applyFont="1" applyFill="1" applyBorder="1" applyAlignment="1">
      <alignment horizontal="right" vertical="center" wrapText="1"/>
    </xf>
    <xf numFmtId="173" fontId="2" fillId="33" borderId="10" xfId="0" applyNumberFormat="1" applyFont="1" applyFill="1" applyBorder="1" applyAlignment="1">
      <alignment wrapText="1"/>
    </xf>
    <xf numFmtId="3" fontId="4" fillId="0" borderId="10" xfId="0" applyNumberFormat="1" applyFont="1" applyBorder="1" applyAlignment="1">
      <alignment horizontal="center" wrapText="1"/>
    </xf>
    <xf numFmtId="0" fontId="2" fillId="0" borderId="10" xfId="0" applyFont="1" applyBorder="1" applyAlignment="1">
      <alignment horizontal="center"/>
    </xf>
    <xf numFmtId="0" fontId="5" fillId="0" borderId="0" xfId="0" applyFont="1" applyFill="1" applyAlignment="1">
      <alignment horizontal="center"/>
    </xf>
    <xf numFmtId="3" fontId="4" fillId="0" borderId="10" xfId="0" applyNumberFormat="1" applyFont="1" applyBorder="1" applyAlignment="1">
      <alignment horizontal="center" vertical="top" wrapText="1"/>
    </xf>
    <xf numFmtId="3" fontId="2" fillId="0" borderId="10" xfId="0" applyNumberFormat="1" applyFont="1" applyBorder="1" applyAlignment="1">
      <alignment horizontal="center" vertical="top" wrapText="1"/>
    </xf>
    <xf numFmtId="173" fontId="4" fillId="0" borderId="10" xfId="0" applyNumberFormat="1" applyFont="1" applyFill="1" applyBorder="1" applyAlignment="1">
      <alignment horizontal="right" wrapText="1"/>
    </xf>
    <xf numFmtId="173" fontId="6" fillId="0" borderId="10" xfId="0" applyNumberFormat="1" applyFont="1" applyBorder="1" applyAlignment="1">
      <alignment/>
    </xf>
    <xf numFmtId="173" fontId="4" fillId="0" borderId="10" xfId="0" applyNumberFormat="1" applyFont="1" applyFill="1" applyBorder="1" applyAlignment="1">
      <alignment wrapText="1"/>
    </xf>
    <xf numFmtId="173" fontId="2" fillId="0" borderId="10" xfId="0" applyNumberFormat="1" applyFont="1" applyFill="1" applyBorder="1" applyAlignment="1">
      <alignment horizontal="right" vertical="center" wrapText="1"/>
    </xf>
    <xf numFmtId="173" fontId="2" fillId="0" borderId="11" xfId="0" applyNumberFormat="1" applyFont="1" applyFill="1" applyBorder="1" applyAlignment="1">
      <alignment horizontal="right" vertical="center" wrapText="1"/>
    </xf>
    <xf numFmtId="173" fontId="2" fillId="0" borderId="10" xfId="0" applyNumberFormat="1" applyFont="1" applyBorder="1" applyAlignment="1">
      <alignment wrapText="1"/>
    </xf>
    <xf numFmtId="0" fontId="2" fillId="0" borderId="0" xfId="52" applyFont="1">
      <alignment/>
      <protection/>
    </xf>
    <xf numFmtId="0" fontId="2" fillId="0" borderId="0" xfId="52" applyFont="1" applyFill="1" applyBorder="1">
      <alignment/>
      <protection/>
    </xf>
    <xf numFmtId="0" fontId="2" fillId="0" borderId="0" xfId="52" applyFont="1" applyFill="1" applyBorder="1" applyAlignment="1">
      <alignment wrapText="1"/>
      <protection/>
    </xf>
    <xf numFmtId="49" fontId="4" fillId="0" borderId="10" xfId="0" applyNumberFormat="1" applyFont="1" applyBorder="1" applyAlignment="1">
      <alignment horizontal="center" wrapText="1"/>
    </xf>
    <xf numFmtId="0" fontId="4" fillId="0" borderId="10" xfId="0" applyFont="1" applyBorder="1" applyAlignment="1">
      <alignment horizontal="center" wrapText="1"/>
    </xf>
    <xf numFmtId="4" fontId="4" fillId="0" borderId="10" xfId="0" applyNumberFormat="1" applyFont="1" applyBorder="1" applyAlignment="1">
      <alignment horizontal="center" wrapText="1"/>
    </xf>
    <xf numFmtId="49" fontId="2" fillId="0" borderId="10" xfId="0" applyNumberFormat="1" applyFont="1" applyBorder="1" applyAlignment="1">
      <alignment horizontal="center" wrapText="1"/>
    </xf>
    <xf numFmtId="4" fontId="4" fillId="0" borderId="10" xfId="0" applyNumberFormat="1" applyFont="1" applyBorder="1" applyAlignment="1">
      <alignment horizontal="right" wrapText="1"/>
    </xf>
    <xf numFmtId="0" fontId="4" fillId="0" borderId="0" xfId="52" applyFont="1" applyFill="1" applyBorder="1">
      <alignment/>
      <protection/>
    </xf>
    <xf numFmtId="0" fontId="4" fillId="33" borderId="10" xfId="0" applyFont="1" applyFill="1" applyBorder="1" applyAlignment="1">
      <alignment vertical="top" wrapText="1"/>
    </xf>
    <xf numFmtId="49" fontId="4" fillId="33" borderId="10" xfId="0" applyNumberFormat="1" applyFont="1" applyFill="1" applyBorder="1" applyAlignment="1">
      <alignment horizontal="center" wrapText="1"/>
    </xf>
    <xf numFmtId="0" fontId="4" fillId="33" borderId="10" xfId="0" applyFont="1" applyFill="1" applyBorder="1" applyAlignment="1">
      <alignment horizontal="center" wrapText="1"/>
    </xf>
    <xf numFmtId="0" fontId="2" fillId="33" borderId="0" xfId="52" applyFont="1" applyFill="1" applyBorder="1">
      <alignment/>
      <protection/>
    </xf>
    <xf numFmtId="0" fontId="2" fillId="33" borderId="10" xfId="0" applyFont="1" applyFill="1" applyBorder="1" applyAlignment="1">
      <alignment vertical="top" wrapText="1"/>
    </xf>
    <xf numFmtId="49" fontId="2" fillId="33" borderId="10" xfId="0" applyNumberFormat="1" applyFont="1" applyFill="1" applyBorder="1" applyAlignment="1">
      <alignment horizontal="center" wrapText="1"/>
    </xf>
    <xf numFmtId="0" fontId="2" fillId="33" borderId="10" xfId="0" applyFont="1" applyFill="1" applyBorder="1" applyAlignment="1">
      <alignment horizontal="center" wrapText="1"/>
    </xf>
    <xf numFmtId="0" fontId="2" fillId="0" borderId="10" xfId="0" applyFont="1" applyFill="1" applyBorder="1" applyAlignment="1">
      <alignment wrapText="1"/>
    </xf>
    <xf numFmtId="49" fontId="2" fillId="0" borderId="10" xfId="0" applyNumberFormat="1" applyFont="1" applyFill="1" applyBorder="1" applyAlignment="1">
      <alignment horizontal="center"/>
    </xf>
    <xf numFmtId="0" fontId="43" fillId="0" borderId="0" xfId="52" applyFont="1" applyFill="1" applyBorder="1">
      <alignment/>
      <protection/>
    </xf>
    <xf numFmtId="0" fontId="2" fillId="0" borderId="10" xfId="0" applyFont="1" applyBorder="1" applyAlignment="1">
      <alignment horizontal="left" vertical="top" wrapText="1"/>
    </xf>
    <xf numFmtId="0" fontId="4" fillId="0" borderId="10" xfId="0" applyFont="1" applyFill="1" applyBorder="1" applyAlignment="1">
      <alignment wrapText="1"/>
    </xf>
    <xf numFmtId="49" fontId="4" fillId="0" borderId="10" xfId="0" applyNumberFormat="1" applyFont="1" applyFill="1" applyBorder="1" applyAlignment="1">
      <alignment horizontal="center"/>
    </xf>
    <xf numFmtId="4" fontId="4" fillId="0" borderId="10" xfId="0" applyNumberFormat="1" applyFont="1" applyFill="1" applyBorder="1" applyAlignment="1">
      <alignment horizontal="right"/>
    </xf>
    <xf numFmtId="0" fontId="2" fillId="0" borderId="0" xfId="0" applyFont="1" applyFill="1" applyBorder="1" applyAlignment="1">
      <alignment/>
    </xf>
    <xf numFmtId="4" fontId="2" fillId="0" borderId="10" xfId="0" applyNumberFormat="1" applyFont="1" applyFill="1" applyBorder="1" applyAlignment="1">
      <alignment horizontal="right"/>
    </xf>
    <xf numFmtId="49" fontId="2" fillId="0" borderId="0" xfId="52" applyNumberFormat="1" applyFont="1" applyFill="1" applyBorder="1" applyAlignment="1">
      <alignment/>
      <protection/>
    </xf>
    <xf numFmtId="0" fontId="2" fillId="0" borderId="0" xfId="52" applyFont="1" applyFill="1" applyBorder="1" applyAlignment="1">
      <alignment/>
      <protection/>
    </xf>
    <xf numFmtId="4" fontId="2" fillId="0" borderId="0" xfId="52" applyNumberFormat="1" applyFont="1" applyFill="1" applyBorder="1" applyAlignment="1">
      <alignment horizontal="right"/>
      <protection/>
    </xf>
    <xf numFmtId="173" fontId="4" fillId="0" borderId="10" xfId="0" applyNumberFormat="1" applyFont="1" applyBorder="1" applyAlignment="1">
      <alignment horizontal="right" wrapText="1"/>
    </xf>
    <xf numFmtId="173" fontId="4" fillId="0" borderId="10" xfId="0" applyNumberFormat="1" applyFont="1" applyFill="1" applyBorder="1" applyAlignment="1">
      <alignment horizontal="right"/>
    </xf>
    <xf numFmtId="173" fontId="2" fillId="0" borderId="10" xfId="0" applyNumberFormat="1" applyFont="1" applyFill="1" applyBorder="1" applyAlignment="1">
      <alignment horizontal="right"/>
    </xf>
    <xf numFmtId="4" fontId="2" fillId="0" borderId="0" xfId="52" applyNumberFormat="1" applyFont="1" applyFill="1" applyBorder="1">
      <alignment/>
      <protection/>
    </xf>
    <xf numFmtId="4" fontId="2" fillId="0" borderId="10" xfId="0" applyNumberFormat="1" applyFont="1" applyFill="1" applyBorder="1" applyAlignment="1">
      <alignment horizontal="center" vertical="top" wrapText="1"/>
    </xf>
    <xf numFmtId="0" fontId="2" fillId="0" borderId="10" xfId="52" applyFont="1" applyFill="1" applyBorder="1" applyAlignment="1">
      <alignment horizontal="center" wrapText="1"/>
      <protection/>
    </xf>
    <xf numFmtId="49" fontId="2" fillId="0" borderId="10" xfId="52" applyNumberFormat="1" applyFont="1" applyFill="1" applyBorder="1" applyAlignment="1">
      <alignment horizontal="center" wrapText="1"/>
      <protection/>
    </xf>
    <xf numFmtId="0" fontId="4" fillId="0" borderId="10" xfId="52" applyFont="1" applyFill="1" applyBorder="1" applyAlignment="1">
      <alignment wrapText="1"/>
      <protection/>
    </xf>
    <xf numFmtId="0" fontId="4" fillId="0" borderId="10" xfId="52" applyFont="1" applyFill="1" applyBorder="1" applyAlignment="1">
      <alignment horizontal="center"/>
      <protection/>
    </xf>
    <xf numFmtId="4" fontId="4" fillId="0" borderId="10" xfId="52" applyNumberFormat="1" applyFont="1" applyFill="1" applyBorder="1" applyAlignment="1">
      <alignment horizontal="right"/>
      <protection/>
    </xf>
    <xf numFmtId="0" fontId="2" fillId="0" borderId="10" xfId="52" applyFont="1" applyFill="1" applyBorder="1" applyAlignment="1">
      <alignment wrapText="1"/>
      <protection/>
    </xf>
    <xf numFmtId="0" fontId="2" fillId="0" borderId="10" xfId="52" applyFont="1" applyFill="1" applyBorder="1" applyAlignment="1">
      <alignment horizontal="center"/>
      <protection/>
    </xf>
    <xf numFmtId="4" fontId="2" fillId="0" borderId="10" xfId="52" applyNumberFormat="1" applyFont="1" applyFill="1" applyBorder="1" applyAlignment="1">
      <alignment horizontal="right"/>
      <protection/>
    </xf>
    <xf numFmtId="173" fontId="4" fillId="0" borderId="10" xfId="52" applyNumberFormat="1" applyFont="1" applyFill="1" applyBorder="1" applyAlignment="1">
      <alignment horizontal="right"/>
      <protection/>
    </xf>
    <xf numFmtId="173" fontId="2" fillId="0" borderId="10" xfId="52" applyNumberFormat="1" applyFont="1" applyFill="1" applyBorder="1" applyAlignment="1">
      <alignment horizontal="right"/>
      <protection/>
    </xf>
    <xf numFmtId="0" fontId="4" fillId="0" borderId="0" xfId="52" applyFont="1" applyFill="1" applyBorder="1" applyAlignment="1">
      <alignment wrapText="1"/>
      <protection/>
    </xf>
    <xf numFmtId="173" fontId="2" fillId="0" borderId="10" xfId="0" applyNumberFormat="1" applyFont="1" applyBorder="1" applyAlignment="1">
      <alignment horizontal="right" wrapText="1"/>
    </xf>
    <xf numFmtId="0" fontId="43" fillId="0" borderId="10" xfId="0" applyFont="1" applyBorder="1" applyAlignment="1">
      <alignment horizontal="center" wrapText="1"/>
    </xf>
    <xf numFmtId="172" fontId="2" fillId="0" borderId="0" xfId="52" applyNumberFormat="1" applyFont="1" applyFill="1" applyBorder="1" applyAlignment="1">
      <alignment wrapText="1"/>
      <protection/>
    </xf>
    <xf numFmtId="0" fontId="4" fillId="0" borderId="10" xfId="52" applyFont="1" applyFill="1" applyBorder="1" applyAlignment="1">
      <alignment horizontal="center" wrapText="1"/>
      <protection/>
    </xf>
    <xf numFmtId="0" fontId="2" fillId="0" borderId="0" xfId="52" applyFont="1" applyFill="1" applyBorder="1" applyAlignment="1">
      <alignment horizontal="center" wrapText="1"/>
      <protection/>
    </xf>
    <xf numFmtId="49" fontId="2" fillId="0" borderId="10" xfId="52" applyNumberFormat="1" applyFont="1" applyFill="1" applyBorder="1" applyAlignment="1">
      <alignment wrapText="1"/>
      <protection/>
    </xf>
    <xf numFmtId="0" fontId="2" fillId="0" borderId="0" xfId="52" applyFont="1" applyAlignment="1">
      <alignment horizontal="right"/>
      <protection/>
    </xf>
    <xf numFmtId="0" fontId="44" fillId="0" borderId="0" xfId="0" applyFont="1" applyAlignment="1">
      <alignment/>
    </xf>
    <xf numFmtId="0" fontId="4" fillId="0" borderId="0" xfId="52" applyFont="1" applyBorder="1" applyAlignment="1">
      <alignment horizontal="center"/>
      <protection/>
    </xf>
    <xf numFmtId="0" fontId="2" fillId="0" borderId="0" xfId="52" applyFont="1" applyBorder="1" applyAlignment="1">
      <alignment horizontal="right"/>
      <protection/>
    </xf>
    <xf numFmtId="0" fontId="4" fillId="0" borderId="10" xfId="52" applyFont="1" applyFill="1" applyBorder="1" applyAlignment="1">
      <alignment horizontal="center" vertical="center"/>
      <protection/>
    </xf>
    <xf numFmtId="2" fontId="4" fillId="0" borderId="10" xfId="52" applyNumberFormat="1" applyFont="1" applyFill="1" applyBorder="1" applyAlignment="1">
      <alignment horizontal="center" wrapText="1"/>
      <protection/>
    </xf>
    <xf numFmtId="0" fontId="2" fillId="0" borderId="10" xfId="52" applyFont="1" applyBorder="1" applyAlignment="1">
      <alignment wrapText="1"/>
      <protection/>
    </xf>
    <xf numFmtId="0" fontId="4" fillId="0" borderId="10" xfId="52" applyFont="1" applyFill="1" applyBorder="1" applyAlignment="1">
      <alignment horizontal="left"/>
      <protection/>
    </xf>
    <xf numFmtId="173" fontId="2" fillId="0" borderId="10" xfId="52" applyNumberFormat="1" applyFont="1" applyFill="1" applyBorder="1" applyAlignment="1">
      <alignment/>
      <protection/>
    </xf>
    <xf numFmtId="173" fontId="4" fillId="0" borderId="10" xfId="52" applyNumberFormat="1" applyFont="1" applyFill="1" applyBorder="1" applyAlignment="1">
      <alignment/>
      <protection/>
    </xf>
    <xf numFmtId="0" fontId="2" fillId="0" borderId="0" xfId="0" applyFont="1" applyAlignment="1">
      <alignment horizontal="right" wrapText="1"/>
    </xf>
    <xf numFmtId="0" fontId="4" fillId="0" borderId="0" xfId="0" applyFont="1" applyAlignment="1">
      <alignment horizontal="center" wrapText="1"/>
    </xf>
    <xf numFmtId="0" fontId="4" fillId="0" borderId="0" xfId="0" applyFont="1" applyAlignment="1">
      <alignment horizontal="center"/>
    </xf>
    <xf numFmtId="0" fontId="45" fillId="0" borderId="0" xfId="0" applyFont="1" applyAlignment="1">
      <alignment horizontal="right"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wrapText="1"/>
    </xf>
    <xf numFmtId="0" fontId="2" fillId="0" borderId="0" xfId="0" applyFont="1" applyAlignment="1">
      <alignment horizontal="justify" wrapText="1"/>
    </xf>
    <xf numFmtId="0" fontId="2" fillId="0" borderId="0" xfId="0" applyFont="1" applyAlignment="1">
      <alignment horizontal="justify"/>
    </xf>
    <xf numFmtId="0" fontId="4" fillId="0" borderId="10" xfId="0" applyFont="1" applyBorder="1" applyAlignment="1">
      <alignment horizontal="center" vertical="top" wrapText="1"/>
    </xf>
    <xf numFmtId="0" fontId="5" fillId="0" borderId="13" xfId="0" applyFont="1" applyBorder="1" applyAlignment="1">
      <alignment horizontal="center"/>
    </xf>
    <xf numFmtId="0" fontId="5" fillId="0" borderId="0" xfId="0" applyFont="1" applyAlignment="1">
      <alignment horizontal="center"/>
    </xf>
    <xf numFmtId="0" fontId="4" fillId="0" borderId="0" xfId="0" applyFont="1" applyFill="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4" fontId="2" fillId="0" borderId="14" xfId="0" applyNumberFormat="1" applyFont="1" applyFill="1" applyBorder="1" applyAlignment="1">
      <alignment horizontal="center" vertical="top" wrapText="1"/>
    </xf>
    <xf numFmtId="4" fontId="2" fillId="0" borderId="15" xfId="0" applyNumberFormat="1" applyFont="1" applyFill="1" applyBorder="1" applyAlignment="1">
      <alignment horizontal="center" vertical="top" wrapText="1"/>
    </xf>
    <xf numFmtId="0" fontId="2" fillId="0" borderId="0" xfId="0" applyFont="1" applyFill="1" applyAlignment="1">
      <alignment horizontal="right" wrapText="1"/>
    </xf>
    <xf numFmtId="0" fontId="45" fillId="0" borderId="0" xfId="0" applyFont="1" applyFill="1" applyAlignment="1">
      <alignment horizontal="right" wrapText="1"/>
    </xf>
    <xf numFmtId="0" fontId="2" fillId="0" borderId="0" xfId="52" applyFont="1" applyAlignment="1">
      <alignment horizontal="right" wrapText="1"/>
      <protection/>
    </xf>
    <xf numFmtId="0" fontId="4" fillId="0" borderId="0" xfId="52" applyFont="1" applyFill="1" applyBorder="1" applyAlignment="1">
      <alignment horizontal="center"/>
      <protection/>
    </xf>
    <xf numFmtId="0" fontId="4" fillId="0" borderId="0" xfId="52" applyFont="1" applyFill="1" applyBorder="1" applyAlignment="1">
      <alignment horizontal="center" wrapText="1"/>
      <protection/>
    </xf>
    <xf numFmtId="0" fontId="2" fillId="0" borderId="0" xfId="52" applyFont="1" applyFill="1" applyBorder="1" applyAlignment="1">
      <alignment horizontal="right" wrapText="1"/>
      <protection/>
    </xf>
    <xf numFmtId="0" fontId="45" fillId="0" borderId="0" xfId="52" applyFont="1" applyAlignment="1">
      <alignment horizontal="right" wrapText="1"/>
      <protection/>
    </xf>
    <xf numFmtId="0" fontId="2" fillId="0" borderId="16" xfId="52" applyFont="1" applyFill="1" applyBorder="1" applyAlignment="1">
      <alignment horizontal="right" wrapText="1"/>
      <protection/>
    </xf>
    <xf numFmtId="0" fontId="4" fillId="0" borderId="12" xfId="52" applyFont="1" applyFill="1" applyBorder="1" applyAlignment="1">
      <alignment horizontal="center" vertical="center" wrapText="1"/>
      <protection/>
    </xf>
    <xf numFmtId="0" fontId="4" fillId="0" borderId="11" xfId="52" applyFont="1" applyFill="1" applyBorder="1" applyAlignment="1">
      <alignment horizontal="center" vertical="center" wrapText="1"/>
      <protection/>
    </xf>
    <xf numFmtId="4" fontId="4" fillId="0" borderId="10" xfId="52" applyNumberFormat="1" applyFont="1" applyFill="1" applyBorder="1" applyAlignment="1">
      <alignment horizontal="center" vertical="center" wrapText="1"/>
      <protection/>
    </xf>
    <xf numFmtId="4" fontId="4" fillId="0" borderId="12" xfId="52" applyNumberFormat="1" applyFont="1" applyFill="1" applyBorder="1" applyAlignment="1">
      <alignment horizontal="center" vertical="center" wrapText="1"/>
      <protection/>
    </xf>
    <xf numFmtId="4" fontId="4" fillId="0" borderId="11" xfId="52" applyNumberFormat="1" applyFont="1" applyFill="1" applyBorder="1" applyAlignment="1">
      <alignment horizontal="center" vertical="center" wrapText="1"/>
      <protection/>
    </xf>
    <xf numFmtId="0" fontId="4" fillId="0" borderId="12" xfId="52" applyFont="1" applyFill="1" applyBorder="1" applyAlignment="1">
      <alignment horizontal="center" wrapText="1"/>
      <protection/>
    </xf>
    <xf numFmtId="0" fontId="4" fillId="0" borderId="11" xfId="52" applyFont="1" applyFill="1" applyBorder="1" applyAlignment="1">
      <alignment horizontal="center" wrapText="1"/>
      <protection/>
    </xf>
    <xf numFmtId="4" fontId="4" fillId="0" borderId="12" xfId="52" applyNumberFormat="1" applyFont="1" applyFill="1" applyBorder="1" applyAlignment="1">
      <alignment horizontal="center" wrapText="1"/>
      <protection/>
    </xf>
    <xf numFmtId="4" fontId="4" fillId="0" borderId="11" xfId="52" applyNumberFormat="1" applyFont="1" applyFill="1" applyBorder="1" applyAlignment="1">
      <alignment horizontal="center" wrapText="1"/>
      <protection/>
    </xf>
    <xf numFmtId="0" fontId="4" fillId="0" borderId="0" xfId="52" applyFont="1" applyAlignment="1">
      <alignment horizontal="center" vertical="center" wrapText="1"/>
      <protection/>
    </xf>
    <xf numFmtId="0" fontId="2" fillId="0" borderId="0" xfId="52" applyFont="1" applyAlignment="1">
      <alignment horizontal="right"/>
      <protection/>
    </xf>
    <xf numFmtId="0" fontId="4" fillId="0" borderId="10" xfId="52" applyFont="1" applyFill="1" applyBorder="1" applyAlignment="1">
      <alignment horizontal="center" vertical="center"/>
      <protection/>
    </xf>
    <xf numFmtId="2" fontId="4" fillId="0" borderId="14" xfId="52" applyNumberFormat="1" applyFont="1" applyFill="1" applyBorder="1" applyAlignment="1">
      <alignment horizontal="center" vertical="center" wrapText="1"/>
      <protection/>
    </xf>
    <xf numFmtId="2" fontId="4" fillId="0" borderId="15" xfId="52" applyNumberFormat="1"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0"/>
  <sheetViews>
    <sheetView zoomScale="60" zoomScaleNormal="60" zoomScalePageLayoutView="0" workbookViewId="0" topLeftCell="A1">
      <selection activeCell="A4" sqref="A4:C4"/>
    </sheetView>
  </sheetViews>
  <sheetFormatPr defaultColWidth="9.140625" defaultRowHeight="15"/>
  <cols>
    <col min="1" max="1" width="36.421875" style="33" customWidth="1"/>
    <col min="2" max="2" width="52.7109375" style="33" customWidth="1"/>
    <col min="3" max="3" width="18.421875" style="33" customWidth="1"/>
    <col min="4" max="16384" width="9.140625" style="33" customWidth="1"/>
  </cols>
  <sheetData>
    <row r="1" spans="1:3" s="2" customFormat="1" ht="18.75">
      <c r="A1" s="115" t="s">
        <v>12</v>
      </c>
      <c r="B1" s="115"/>
      <c r="C1" s="115"/>
    </row>
    <row r="2" spans="1:3" s="2" customFormat="1" ht="18.75">
      <c r="A2" s="115" t="s">
        <v>258</v>
      </c>
      <c r="B2" s="115"/>
      <c r="C2" s="115"/>
    </row>
    <row r="3" spans="1:3" s="2" customFormat="1" ht="18.75">
      <c r="A3" s="115" t="s">
        <v>11</v>
      </c>
      <c r="B3" s="115"/>
      <c r="C3" s="115"/>
    </row>
    <row r="4" spans="1:3" s="2" customFormat="1" ht="18.75">
      <c r="A4" s="118" t="s">
        <v>313</v>
      </c>
      <c r="B4" s="118"/>
      <c r="C4" s="118"/>
    </row>
    <row r="5" spans="1:3" s="2" customFormat="1" ht="18.75">
      <c r="A5" s="115" t="s">
        <v>277</v>
      </c>
      <c r="B5" s="115"/>
      <c r="C5" s="115"/>
    </row>
    <row r="6" spans="1:3" s="2" customFormat="1" ht="18.75">
      <c r="A6" s="115" t="s">
        <v>11</v>
      </c>
      <c r="B6" s="115"/>
      <c r="C6" s="115"/>
    </row>
    <row r="7" spans="1:3" s="2" customFormat="1" ht="18.75">
      <c r="A7" s="115" t="s">
        <v>233</v>
      </c>
      <c r="B7" s="115"/>
      <c r="C7" s="115"/>
    </row>
    <row r="9" spans="1:3" ht="95.25" customHeight="1">
      <c r="A9" s="116" t="s">
        <v>234</v>
      </c>
      <c r="B9" s="117"/>
      <c r="C9" s="117"/>
    </row>
    <row r="10" ht="18.75">
      <c r="C10" s="34" t="s">
        <v>10</v>
      </c>
    </row>
    <row r="11" spans="1:3" s="36" customFormat="1" ht="69" customHeight="1">
      <c r="A11" s="18" t="s">
        <v>9</v>
      </c>
      <c r="B11" s="35" t="s">
        <v>0</v>
      </c>
      <c r="C11" s="18" t="s">
        <v>188</v>
      </c>
    </row>
    <row r="12" spans="1:3" ht="18.75">
      <c r="A12" s="17">
        <v>1</v>
      </c>
      <c r="B12" s="17">
        <v>2</v>
      </c>
      <c r="C12" s="17">
        <v>3</v>
      </c>
    </row>
    <row r="13" spans="1:3" ht="93.75">
      <c r="A13" s="21"/>
      <c r="B13" s="22" t="s">
        <v>1</v>
      </c>
      <c r="C13" s="17"/>
    </row>
    <row r="14" spans="1:3" ht="75">
      <c r="A14" s="21" t="s">
        <v>147</v>
      </c>
      <c r="B14" s="21" t="s">
        <v>148</v>
      </c>
      <c r="C14" s="17">
        <v>100</v>
      </c>
    </row>
    <row r="15" spans="1:3" ht="56.25">
      <c r="A15" s="21"/>
      <c r="B15" s="22" t="s">
        <v>3</v>
      </c>
      <c r="C15" s="17"/>
    </row>
    <row r="16" spans="1:3" ht="56.25">
      <c r="A16" s="21" t="s">
        <v>149</v>
      </c>
      <c r="B16" s="21" t="s">
        <v>150</v>
      </c>
      <c r="C16" s="17">
        <v>100</v>
      </c>
    </row>
    <row r="17" spans="1:3" ht="75">
      <c r="A17" s="21" t="s">
        <v>151</v>
      </c>
      <c r="B17" s="21" t="s">
        <v>152</v>
      </c>
      <c r="C17" s="17">
        <v>100</v>
      </c>
    </row>
    <row r="18" spans="1:3" ht="37.5">
      <c r="A18" s="21" t="s">
        <v>153</v>
      </c>
      <c r="B18" s="21" t="s">
        <v>154</v>
      </c>
      <c r="C18" s="17">
        <v>100</v>
      </c>
    </row>
    <row r="19" spans="1:3" ht="56.25">
      <c r="A19" s="21"/>
      <c r="B19" s="22" t="s">
        <v>4</v>
      </c>
      <c r="C19" s="17"/>
    </row>
    <row r="20" spans="1:3" ht="93.75">
      <c r="A20" s="21" t="s">
        <v>155</v>
      </c>
      <c r="B20" s="21" t="s">
        <v>156</v>
      </c>
      <c r="C20" s="17">
        <v>100</v>
      </c>
    </row>
    <row r="21" spans="1:3" ht="112.5">
      <c r="A21" s="21" t="s">
        <v>157</v>
      </c>
      <c r="B21" s="21" t="s">
        <v>158</v>
      </c>
      <c r="C21" s="17">
        <v>100</v>
      </c>
    </row>
    <row r="22" spans="1:3" ht="56.25">
      <c r="A22" s="21"/>
      <c r="B22" s="22" t="s">
        <v>5</v>
      </c>
      <c r="C22" s="17"/>
    </row>
    <row r="23" spans="1:3" ht="75">
      <c r="A23" s="21" t="s">
        <v>159</v>
      </c>
      <c r="B23" s="21" t="s">
        <v>160</v>
      </c>
      <c r="C23" s="17">
        <v>100</v>
      </c>
    </row>
    <row r="24" spans="1:3" ht="37.5">
      <c r="A24" s="21"/>
      <c r="B24" s="22" t="s">
        <v>6</v>
      </c>
      <c r="C24" s="17"/>
    </row>
    <row r="25" spans="1:3" ht="93.75">
      <c r="A25" s="21" t="s">
        <v>161</v>
      </c>
      <c r="B25" s="21" t="s">
        <v>162</v>
      </c>
      <c r="C25" s="17">
        <v>100</v>
      </c>
    </row>
    <row r="26" spans="1:3" ht="131.25">
      <c r="A26" s="21" t="s">
        <v>163</v>
      </c>
      <c r="B26" s="21" t="s">
        <v>164</v>
      </c>
      <c r="C26" s="17">
        <v>100</v>
      </c>
    </row>
    <row r="27" spans="1:3" ht="93.75">
      <c r="A27" s="21" t="s">
        <v>165</v>
      </c>
      <c r="B27" s="21" t="s">
        <v>166</v>
      </c>
      <c r="C27" s="17">
        <v>100</v>
      </c>
    </row>
    <row r="28" spans="1:3" ht="93.75">
      <c r="A28" s="21" t="s">
        <v>167</v>
      </c>
      <c r="B28" s="21" t="s">
        <v>168</v>
      </c>
      <c r="C28" s="17">
        <v>100</v>
      </c>
    </row>
    <row r="29" spans="1:3" ht="75">
      <c r="A29" s="21" t="s">
        <v>169</v>
      </c>
      <c r="B29" s="21" t="s">
        <v>170</v>
      </c>
      <c r="C29" s="17">
        <v>100</v>
      </c>
    </row>
    <row r="30" spans="1:3" ht="18.75">
      <c r="A30" s="21"/>
      <c r="B30" s="22" t="s">
        <v>7</v>
      </c>
      <c r="C30" s="17"/>
    </row>
    <row r="31" spans="1:3" ht="37.5">
      <c r="A31" s="21" t="s">
        <v>171</v>
      </c>
      <c r="B31" s="3" t="s">
        <v>172</v>
      </c>
      <c r="C31" s="17">
        <v>100</v>
      </c>
    </row>
    <row r="32" spans="1:3" ht="131.25">
      <c r="A32" s="21" t="s">
        <v>173</v>
      </c>
      <c r="B32" s="21" t="s">
        <v>174</v>
      </c>
      <c r="C32" s="17">
        <v>100</v>
      </c>
    </row>
    <row r="33" spans="1:3" ht="37.5">
      <c r="A33" s="21" t="s">
        <v>175</v>
      </c>
      <c r="B33" s="21" t="s">
        <v>176</v>
      </c>
      <c r="C33" s="17">
        <v>100</v>
      </c>
    </row>
    <row r="34" spans="1:3" ht="56.25">
      <c r="A34" s="21" t="s">
        <v>177</v>
      </c>
      <c r="B34" s="3" t="s">
        <v>178</v>
      </c>
      <c r="C34" s="17">
        <v>100</v>
      </c>
    </row>
    <row r="35" spans="1:3" ht="37.5">
      <c r="A35" s="21"/>
      <c r="B35" s="22" t="s">
        <v>8</v>
      </c>
      <c r="C35" s="17"/>
    </row>
    <row r="36" spans="1:3" ht="93.75">
      <c r="A36" s="21" t="s">
        <v>228</v>
      </c>
      <c r="B36" s="21" t="s">
        <v>179</v>
      </c>
      <c r="C36" s="17">
        <v>100</v>
      </c>
    </row>
    <row r="37" spans="1:3" ht="112.5">
      <c r="A37" s="21" t="s">
        <v>180</v>
      </c>
      <c r="B37" s="21" t="s">
        <v>181</v>
      </c>
      <c r="C37" s="17">
        <v>100</v>
      </c>
    </row>
    <row r="38" spans="1:3" ht="56.25">
      <c r="A38" s="21" t="s">
        <v>182</v>
      </c>
      <c r="B38" s="21" t="s">
        <v>183</v>
      </c>
      <c r="C38" s="17">
        <v>100</v>
      </c>
    </row>
    <row r="39" spans="1:3" ht="56.25">
      <c r="A39" s="21" t="s">
        <v>184</v>
      </c>
      <c r="B39" s="21" t="s">
        <v>185</v>
      </c>
      <c r="C39" s="17">
        <v>100</v>
      </c>
    </row>
    <row r="40" spans="1:3" ht="56.25">
      <c r="A40" s="21" t="s">
        <v>186</v>
      </c>
      <c r="B40" s="21" t="s">
        <v>187</v>
      </c>
      <c r="C40" s="17">
        <v>100</v>
      </c>
    </row>
  </sheetData>
  <sheetProtection/>
  <mergeCells count="8">
    <mergeCell ref="A6:C6"/>
    <mergeCell ref="A9:C9"/>
    <mergeCell ref="A7:C7"/>
    <mergeCell ref="A1:C1"/>
    <mergeCell ref="A2:C2"/>
    <mergeCell ref="A3:C3"/>
    <mergeCell ref="A4:C4"/>
    <mergeCell ref="A5:C5"/>
  </mergeCells>
  <printOptions/>
  <pageMargins left="0.7086614173228347" right="0.7086614173228347" top="0.7480314960629921" bottom="0.7480314960629921" header="0.31496062992125984" footer="0.31496062992125984"/>
  <pageSetup fitToHeight="10" fitToWidth="1" horizontalDpi="180" verticalDpi="18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zoomScale="80" zoomScaleNormal="80" zoomScalePageLayoutView="0" workbookViewId="0" topLeftCell="A1">
      <selection activeCell="E15" sqref="E15"/>
    </sheetView>
  </sheetViews>
  <sheetFormatPr defaultColWidth="9.140625" defaultRowHeight="15"/>
  <cols>
    <col min="1" max="1" width="55.7109375" style="57" customWidth="1"/>
    <col min="2" max="2" width="8.7109375" style="103" customWidth="1"/>
    <col min="3" max="3" width="15.28125" style="56" customWidth="1"/>
    <col min="4" max="4" width="8.28125" style="56" customWidth="1"/>
    <col min="5" max="5" width="11.7109375" style="86" customWidth="1"/>
    <col min="6" max="6" width="9.57421875" style="56" bestFit="1" customWidth="1"/>
    <col min="7" max="16384" width="9.140625" style="56" customWidth="1"/>
  </cols>
  <sheetData>
    <row r="1" spans="1:5" s="55" customFormat="1" ht="18.75">
      <c r="A1" s="134" t="s">
        <v>91</v>
      </c>
      <c r="B1" s="134"/>
      <c r="C1" s="134"/>
      <c r="D1" s="134"/>
      <c r="E1" s="134"/>
    </row>
    <row r="2" spans="1:5" s="55" customFormat="1" ht="18.75">
      <c r="A2" s="134" t="s">
        <v>263</v>
      </c>
      <c r="B2" s="134"/>
      <c r="C2" s="134"/>
      <c r="D2" s="134"/>
      <c r="E2" s="134"/>
    </row>
    <row r="3" spans="1:5" s="55" customFormat="1" ht="18.75">
      <c r="A3" s="134" t="s">
        <v>11</v>
      </c>
      <c r="B3" s="134"/>
      <c r="C3" s="134"/>
      <c r="D3" s="134"/>
      <c r="E3" s="134"/>
    </row>
    <row r="4" spans="1:5" s="55" customFormat="1" ht="18.75">
      <c r="A4" s="138" t="s">
        <v>313</v>
      </c>
      <c r="B4" s="138"/>
      <c r="C4" s="138"/>
      <c r="D4" s="138"/>
      <c r="E4" s="138"/>
    </row>
    <row r="5" spans="1:5" s="55" customFormat="1" ht="18.75">
      <c r="A5" s="134" t="s">
        <v>264</v>
      </c>
      <c r="B5" s="134"/>
      <c r="C5" s="134"/>
      <c r="D5" s="134"/>
      <c r="E5" s="134"/>
    </row>
    <row r="6" spans="1:5" s="55" customFormat="1" ht="18.75">
      <c r="A6" s="134" t="s">
        <v>11</v>
      </c>
      <c r="B6" s="134"/>
      <c r="C6" s="134"/>
      <c r="D6" s="134"/>
      <c r="E6" s="134"/>
    </row>
    <row r="7" spans="1:5" s="55" customFormat="1" ht="18.75">
      <c r="A7" s="134" t="s">
        <v>233</v>
      </c>
      <c r="B7" s="134"/>
      <c r="C7" s="134"/>
      <c r="D7" s="134"/>
      <c r="E7" s="134"/>
    </row>
    <row r="8" spans="1:5" ht="18.75">
      <c r="A8" s="135"/>
      <c r="B8" s="135"/>
      <c r="C8" s="135"/>
      <c r="D8" s="135"/>
      <c r="E8" s="135"/>
    </row>
    <row r="9" spans="1:6" ht="54" customHeight="1">
      <c r="A9" s="136" t="s">
        <v>270</v>
      </c>
      <c r="B9" s="136"/>
      <c r="C9" s="136"/>
      <c r="D9" s="136"/>
      <c r="E9" s="136"/>
      <c r="F9" s="98"/>
    </row>
    <row r="10" spans="1:5" s="57" customFormat="1" ht="18.75">
      <c r="A10" s="139"/>
      <c r="B10" s="139"/>
      <c r="C10" s="139"/>
      <c r="D10" s="139"/>
      <c r="E10" s="139"/>
    </row>
    <row r="11" spans="1:6" s="57" customFormat="1" ht="18.75">
      <c r="A11" s="140" t="s">
        <v>63</v>
      </c>
      <c r="B11" s="145" t="s">
        <v>95</v>
      </c>
      <c r="C11" s="145" t="s">
        <v>65</v>
      </c>
      <c r="D11" s="145" t="s">
        <v>66</v>
      </c>
      <c r="E11" s="147" t="s">
        <v>97</v>
      </c>
      <c r="F11" s="101"/>
    </row>
    <row r="12" spans="1:5" s="57" customFormat="1" ht="40.5" customHeight="1">
      <c r="A12" s="141"/>
      <c r="B12" s="146"/>
      <c r="C12" s="146"/>
      <c r="D12" s="146"/>
      <c r="E12" s="148"/>
    </row>
    <row r="13" spans="1:5" s="57" customFormat="1" ht="18.75">
      <c r="A13" s="88">
        <v>1</v>
      </c>
      <c r="B13" s="88">
        <v>2</v>
      </c>
      <c r="C13" s="88">
        <v>2</v>
      </c>
      <c r="D13" s="88">
        <v>3</v>
      </c>
      <c r="E13" s="89">
        <v>4</v>
      </c>
    </row>
    <row r="14" spans="1:6" s="57" customFormat="1" ht="18.75">
      <c r="A14" s="22" t="s">
        <v>27</v>
      </c>
      <c r="B14" s="102"/>
      <c r="C14" s="59"/>
      <c r="D14" s="59"/>
      <c r="E14" s="83">
        <f>E15</f>
        <v>5649.3</v>
      </c>
      <c r="F14" s="101"/>
    </row>
    <row r="15" spans="1:6" s="57" customFormat="1" ht="75">
      <c r="A15" s="22" t="s">
        <v>271</v>
      </c>
      <c r="B15" s="102">
        <v>791</v>
      </c>
      <c r="C15" s="59"/>
      <c r="D15" s="59"/>
      <c r="E15" s="83">
        <f>E16+E20+E29+E32+E35+E39+E44+E55+E25</f>
        <v>5649.3</v>
      </c>
      <c r="F15" s="101"/>
    </row>
    <row r="16" spans="1:6" s="57" customFormat="1" ht="112.5">
      <c r="A16" s="21" t="s">
        <v>274</v>
      </c>
      <c r="B16" s="102">
        <v>791</v>
      </c>
      <c r="C16" s="58" t="s">
        <v>223</v>
      </c>
      <c r="D16" s="59"/>
      <c r="E16" s="49">
        <f>E17</f>
        <v>750.3</v>
      </c>
      <c r="F16" s="101"/>
    </row>
    <row r="17" spans="1:6" s="57" customFormat="1" ht="18.75">
      <c r="A17" s="21" t="s">
        <v>213</v>
      </c>
      <c r="B17" s="102">
        <v>791</v>
      </c>
      <c r="C17" s="61" t="s">
        <v>224</v>
      </c>
      <c r="D17" s="30"/>
      <c r="E17" s="38">
        <f>E18</f>
        <v>750.3</v>
      </c>
      <c r="F17" s="98"/>
    </row>
    <row r="18" spans="1:5" s="57" customFormat="1" ht="112.5">
      <c r="A18" s="21" t="s">
        <v>70</v>
      </c>
      <c r="B18" s="88">
        <v>791</v>
      </c>
      <c r="C18" s="61" t="s">
        <v>224</v>
      </c>
      <c r="D18" s="30">
        <v>100</v>
      </c>
      <c r="E18" s="38">
        <v>750.3</v>
      </c>
    </row>
    <row r="19" spans="1:5" s="57" customFormat="1" ht="93.75">
      <c r="A19" s="21" t="s">
        <v>73</v>
      </c>
      <c r="B19" s="88">
        <v>791</v>
      </c>
      <c r="C19" s="30"/>
      <c r="D19" s="30"/>
      <c r="E19" s="38">
        <f>E20</f>
        <v>2038.3000000000002</v>
      </c>
    </row>
    <row r="20" spans="1:5" s="57" customFormat="1" ht="112.5">
      <c r="A20" s="21" t="s">
        <v>274</v>
      </c>
      <c r="B20" s="88">
        <v>730</v>
      </c>
      <c r="C20" s="61" t="s">
        <v>223</v>
      </c>
      <c r="D20" s="59"/>
      <c r="E20" s="49">
        <f>E21</f>
        <v>2038.3000000000002</v>
      </c>
    </row>
    <row r="21" spans="1:5" s="98" customFormat="1" ht="37.5">
      <c r="A21" s="21" t="s">
        <v>69</v>
      </c>
      <c r="B21" s="102">
        <v>791</v>
      </c>
      <c r="C21" s="61" t="s">
        <v>225</v>
      </c>
      <c r="D21" s="30"/>
      <c r="E21" s="38">
        <f>E22+E23+E24</f>
        <v>2038.3000000000002</v>
      </c>
    </row>
    <row r="22" spans="1:6" s="57" customFormat="1" ht="112.5">
      <c r="A22" s="21" t="s">
        <v>70</v>
      </c>
      <c r="B22" s="88">
        <v>791</v>
      </c>
      <c r="C22" s="61" t="s">
        <v>225</v>
      </c>
      <c r="D22" s="30">
        <v>100</v>
      </c>
      <c r="E22" s="38">
        <v>1511.2</v>
      </c>
      <c r="F22" s="63"/>
    </row>
    <row r="23" spans="1:6" s="57" customFormat="1" ht="37.5">
      <c r="A23" s="21" t="s">
        <v>71</v>
      </c>
      <c r="B23" s="88">
        <v>791</v>
      </c>
      <c r="C23" s="61" t="s">
        <v>225</v>
      </c>
      <c r="D23" s="30">
        <v>200</v>
      </c>
      <c r="E23" s="38">
        <v>498.1</v>
      </c>
      <c r="F23" s="56"/>
    </row>
    <row r="24" spans="1:6" s="98" customFormat="1" ht="18.75">
      <c r="A24" s="21" t="s">
        <v>72</v>
      </c>
      <c r="B24" s="102">
        <v>791</v>
      </c>
      <c r="C24" s="61" t="s">
        <v>225</v>
      </c>
      <c r="D24" s="30">
        <v>800</v>
      </c>
      <c r="E24" s="38">
        <v>29</v>
      </c>
      <c r="F24" s="56"/>
    </row>
    <row r="25" spans="1:5" s="57" customFormat="1" ht="37.5">
      <c r="A25" s="64" t="s">
        <v>288</v>
      </c>
      <c r="B25" s="65" t="s">
        <v>275</v>
      </c>
      <c r="C25" s="66"/>
      <c r="D25" s="66"/>
      <c r="E25" s="37">
        <f>E26</f>
        <v>14.5</v>
      </c>
    </row>
    <row r="26" spans="1:5" s="57" customFormat="1" ht="18.75">
      <c r="A26" s="68" t="s">
        <v>77</v>
      </c>
      <c r="B26" s="88">
        <v>791</v>
      </c>
      <c r="C26" s="70">
        <v>9900000000</v>
      </c>
      <c r="D26" s="70"/>
      <c r="E26" s="39">
        <f>E27</f>
        <v>14.5</v>
      </c>
    </row>
    <row r="27" spans="1:5" s="98" customFormat="1" ht="37.5">
      <c r="A27" s="68" t="s">
        <v>289</v>
      </c>
      <c r="B27" s="88">
        <v>791</v>
      </c>
      <c r="C27" s="70">
        <v>9900000220</v>
      </c>
      <c r="D27" s="70"/>
      <c r="E27" s="39">
        <f>E28</f>
        <v>14.5</v>
      </c>
    </row>
    <row r="28" spans="1:6" s="57" customFormat="1" ht="37.5">
      <c r="A28" s="68" t="s">
        <v>71</v>
      </c>
      <c r="B28" s="88">
        <v>791</v>
      </c>
      <c r="C28" s="70">
        <v>9900000220</v>
      </c>
      <c r="D28" s="70">
        <v>200</v>
      </c>
      <c r="E28" s="39">
        <v>14.5</v>
      </c>
      <c r="F28" s="56"/>
    </row>
    <row r="29" spans="1:6" s="57" customFormat="1" ht="18.75">
      <c r="A29" s="22" t="s">
        <v>77</v>
      </c>
      <c r="B29" s="88">
        <v>791</v>
      </c>
      <c r="C29" s="59">
        <v>9900000000</v>
      </c>
      <c r="D29" s="59"/>
      <c r="E29" s="49">
        <f>E30</f>
        <v>1</v>
      </c>
      <c r="F29" s="56"/>
    </row>
    <row r="30" spans="1:6" s="57" customFormat="1" ht="18.75">
      <c r="A30" s="21" t="s">
        <v>78</v>
      </c>
      <c r="B30" s="88">
        <v>791</v>
      </c>
      <c r="C30" s="30">
        <v>9900007500</v>
      </c>
      <c r="D30" s="30"/>
      <c r="E30" s="38">
        <f>E31</f>
        <v>1</v>
      </c>
      <c r="F30" s="56"/>
    </row>
    <row r="31" spans="1:6" s="57" customFormat="1" ht="18.75">
      <c r="A31" s="21" t="s">
        <v>72</v>
      </c>
      <c r="B31" s="88">
        <v>791</v>
      </c>
      <c r="C31" s="30">
        <v>9900007500</v>
      </c>
      <c r="D31" s="30">
        <v>800</v>
      </c>
      <c r="E31" s="38">
        <v>1</v>
      </c>
      <c r="F31" s="56"/>
    </row>
    <row r="32" spans="1:6" s="57" customFormat="1" ht="18.75">
      <c r="A32" s="22" t="s">
        <v>77</v>
      </c>
      <c r="B32" s="88">
        <v>791</v>
      </c>
      <c r="C32" s="59">
        <v>9900000000</v>
      </c>
      <c r="D32" s="59"/>
      <c r="E32" s="49">
        <f>E33</f>
        <v>100.2</v>
      </c>
      <c r="F32" s="56"/>
    </row>
    <row r="33" spans="1:6" s="63" customFormat="1" ht="75">
      <c r="A33" s="21" t="s">
        <v>201</v>
      </c>
      <c r="B33" s="102">
        <v>791</v>
      </c>
      <c r="C33" s="30">
        <v>9900051180</v>
      </c>
      <c r="D33" s="30"/>
      <c r="E33" s="38">
        <f>E34</f>
        <v>100.2</v>
      </c>
      <c r="F33" s="56"/>
    </row>
    <row r="34" spans="1:6" ht="112.5">
      <c r="A34" s="21" t="s">
        <v>70</v>
      </c>
      <c r="B34" s="88">
        <v>791</v>
      </c>
      <c r="C34" s="30">
        <v>9900051180</v>
      </c>
      <c r="D34" s="30">
        <v>100</v>
      </c>
      <c r="E34" s="43">
        <v>100.2</v>
      </c>
      <c r="F34" s="63"/>
    </row>
    <row r="35" spans="1:5" ht="93.75">
      <c r="A35" s="22" t="s">
        <v>266</v>
      </c>
      <c r="B35" s="88">
        <v>791</v>
      </c>
      <c r="C35" s="59">
        <v>1600000000</v>
      </c>
      <c r="D35" s="59"/>
      <c r="E35" s="49">
        <f>E36</f>
        <v>441.40000000000003</v>
      </c>
    </row>
    <row r="36" spans="1:6" ht="37.5">
      <c r="A36" s="21" t="s">
        <v>204</v>
      </c>
      <c r="B36" s="88">
        <v>791</v>
      </c>
      <c r="C36" s="30">
        <v>1600024300</v>
      </c>
      <c r="D36" s="30"/>
      <c r="E36" s="99">
        <f>SUM(E37:E38)</f>
        <v>441.40000000000003</v>
      </c>
      <c r="F36" s="63"/>
    </row>
    <row r="37" spans="1:6" ht="112.5">
      <c r="A37" s="21" t="s">
        <v>70</v>
      </c>
      <c r="B37" s="88">
        <v>791</v>
      </c>
      <c r="C37" s="30">
        <v>1600024300</v>
      </c>
      <c r="D37" s="30">
        <v>100</v>
      </c>
      <c r="E37" s="38">
        <v>294.1</v>
      </c>
      <c r="F37" s="63"/>
    </row>
    <row r="38" spans="1:5" ht="37.5">
      <c r="A38" s="21" t="s">
        <v>71</v>
      </c>
      <c r="B38" s="88">
        <v>791</v>
      </c>
      <c r="C38" s="30">
        <v>1600024300</v>
      </c>
      <c r="D38" s="30">
        <v>200</v>
      </c>
      <c r="E38" s="38">
        <v>147.3</v>
      </c>
    </row>
    <row r="39" spans="1:6" ht="75">
      <c r="A39" s="75" t="s">
        <v>240</v>
      </c>
      <c r="B39" s="88">
        <v>791</v>
      </c>
      <c r="C39" s="59">
        <v>2100000000</v>
      </c>
      <c r="D39" s="59"/>
      <c r="E39" s="49">
        <f>E40+E42</f>
        <v>290</v>
      </c>
      <c r="F39" s="63"/>
    </row>
    <row r="40" spans="1:6" s="63" customFormat="1" ht="18.75">
      <c r="A40" s="21" t="s">
        <v>205</v>
      </c>
      <c r="B40" s="102">
        <v>791</v>
      </c>
      <c r="C40" s="30">
        <v>2100003150</v>
      </c>
      <c r="D40" s="30"/>
      <c r="E40" s="38">
        <f>E41</f>
        <v>290</v>
      </c>
      <c r="F40" s="56"/>
    </row>
    <row r="41" spans="1:5" ht="37.5">
      <c r="A41" s="21" t="s">
        <v>71</v>
      </c>
      <c r="B41" s="88">
        <v>791</v>
      </c>
      <c r="C41" s="30">
        <v>2100003150</v>
      </c>
      <c r="D41" s="30">
        <v>200</v>
      </c>
      <c r="E41" s="38">
        <v>290</v>
      </c>
    </row>
    <row r="42" spans="1:6" ht="93.75">
      <c r="A42" s="21" t="s">
        <v>211</v>
      </c>
      <c r="B42" s="88">
        <v>791</v>
      </c>
      <c r="C42" s="30">
        <v>21000074040</v>
      </c>
      <c r="D42" s="30"/>
      <c r="E42" s="38">
        <f>E43</f>
        <v>0</v>
      </c>
      <c r="F42" s="63"/>
    </row>
    <row r="43" spans="1:5" ht="37.5">
      <c r="A43" s="21" t="s">
        <v>71</v>
      </c>
      <c r="B43" s="88">
        <v>791</v>
      </c>
      <c r="C43" s="30">
        <v>21000074040</v>
      </c>
      <c r="D43" s="30">
        <v>200</v>
      </c>
      <c r="E43" s="38">
        <v>0</v>
      </c>
    </row>
    <row r="44" spans="1:5" ht="131.25">
      <c r="A44" s="22" t="s">
        <v>269</v>
      </c>
      <c r="B44" s="88">
        <v>791</v>
      </c>
      <c r="C44" s="59">
        <v>2000000000</v>
      </c>
      <c r="D44" s="59"/>
      <c r="E44" s="49">
        <f>E45+E48+E53</f>
        <v>1951.4</v>
      </c>
    </row>
    <row r="45" spans="1:5" ht="18.75">
      <c r="A45" s="21" t="s">
        <v>96</v>
      </c>
      <c r="B45" s="88">
        <v>791</v>
      </c>
      <c r="C45" s="72" t="s">
        <v>239</v>
      </c>
      <c r="D45" s="30"/>
      <c r="E45" s="38">
        <f>E46+E47</f>
        <v>286</v>
      </c>
    </row>
    <row r="46" spans="1:6" s="63" customFormat="1" ht="37.5">
      <c r="A46" s="21" t="s">
        <v>71</v>
      </c>
      <c r="B46" s="102">
        <v>791</v>
      </c>
      <c r="C46" s="72" t="s">
        <v>239</v>
      </c>
      <c r="D46" s="30">
        <v>200</v>
      </c>
      <c r="E46" s="38">
        <v>286</v>
      </c>
      <c r="F46" s="56"/>
    </row>
    <row r="47" spans="1:6" s="63" customFormat="1" ht="18.75">
      <c r="A47" s="21" t="s">
        <v>72</v>
      </c>
      <c r="B47" s="102">
        <v>791</v>
      </c>
      <c r="C47" s="72" t="s">
        <v>239</v>
      </c>
      <c r="D47" s="30">
        <v>800</v>
      </c>
      <c r="E47" s="38"/>
      <c r="F47" s="56"/>
    </row>
    <row r="48" spans="1:5" ht="18.75">
      <c r="A48" s="21" t="s">
        <v>88</v>
      </c>
      <c r="B48" s="88">
        <v>791</v>
      </c>
      <c r="C48" s="100"/>
      <c r="D48" s="100"/>
      <c r="E48" s="38">
        <f>E49+E52</f>
        <v>1165.4</v>
      </c>
    </row>
    <row r="49" spans="1:6" s="63" customFormat="1" ht="37.5">
      <c r="A49" s="21" t="s">
        <v>90</v>
      </c>
      <c r="B49" s="102">
        <v>791</v>
      </c>
      <c r="C49" s="30">
        <v>2000006050</v>
      </c>
      <c r="D49" s="30"/>
      <c r="E49" s="38">
        <f>E50+E51</f>
        <v>1145.4</v>
      </c>
      <c r="F49" s="56"/>
    </row>
    <row r="50" spans="1:5" ht="112.5">
      <c r="A50" s="21" t="s">
        <v>70</v>
      </c>
      <c r="B50" s="88">
        <v>791</v>
      </c>
      <c r="C50" s="30">
        <v>2000006050</v>
      </c>
      <c r="D50" s="30">
        <v>100</v>
      </c>
      <c r="E50" s="38">
        <v>452.4</v>
      </c>
    </row>
    <row r="51" spans="1:6" ht="37.5">
      <c r="A51" s="21" t="s">
        <v>71</v>
      </c>
      <c r="B51" s="88">
        <v>791</v>
      </c>
      <c r="C51" s="30">
        <v>2000006050</v>
      </c>
      <c r="D51" s="30">
        <v>200</v>
      </c>
      <c r="E51" s="38">
        <v>693</v>
      </c>
      <c r="F51" s="63"/>
    </row>
    <row r="52" spans="1:6" ht="37.5">
      <c r="A52" s="21" t="s">
        <v>71</v>
      </c>
      <c r="B52" s="88">
        <v>791</v>
      </c>
      <c r="C52" s="30">
        <v>2000006400</v>
      </c>
      <c r="D52" s="30">
        <v>200</v>
      </c>
      <c r="E52" s="38">
        <v>20</v>
      </c>
      <c r="F52" s="63"/>
    </row>
    <row r="53" spans="1:5" s="73" customFormat="1" ht="37.5">
      <c r="A53" s="74" t="s">
        <v>226</v>
      </c>
      <c r="B53" s="88">
        <v>791</v>
      </c>
      <c r="C53" s="30">
        <v>2000074040</v>
      </c>
      <c r="D53" s="30"/>
      <c r="E53" s="38">
        <f>E54</f>
        <v>500</v>
      </c>
    </row>
    <row r="54" spans="1:5" s="73" customFormat="1" ht="37.5">
      <c r="A54" s="21" t="s">
        <v>71</v>
      </c>
      <c r="B54" s="88">
        <v>791</v>
      </c>
      <c r="C54" s="30">
        <v>2000074040</v>
      </c>
      <c r="D54" s="30">
        <v>200</v>
      </c>
      <c r="E54" s="38">
        <v>500</v>
      </c>
    </row>
    <row r="55" spans="1:5" s="78" customFormat="1" ht="18.75">
      <c r="A55" s="75" t="s">
        <v>243</v>
      </c>
      <c r="B55" s="102">
        <v>791</v>
      </c>
      <c r="C55" s="76"/>
      <c r="D55" s="76"/>
      <c r="E55" s="84">
        <v>62.2</v>
      </c>
    </row>
    <row r="56" spans="1:5" s="78" customFormat="1" ht="75">
      <c r="A56" s="75" t="s">
        <v>244</v>
      </c>
      <c r="B56" s="88">
        <v>791</v>
      </c>
      <c r="C56" s="76" t="s">
        <v>246</v>
      </c>
      <c r="D56" s="76"/>
      <c r="E56" s="85">
        <v>62.2</v>
      </c>
    </row>
    <row r="57" spans="1:5" s="78" customFormat="1" ht="18.75">
      <c r="A57" s="71" t="s">
        <v>247</v>
      </c>
      <c r="B57" s="88">
        <v>791</v>
      </c>
      <c r="C57" s="72"/>
      <c r="D57" s="72"/>
      <c r="E57" s="85">
        <v>62.2</v>
      </c>
    </row>
    <row r="58" spans="1:5" s="78" customFormat="1" ht="18.75">
      <c r="A58" s="71" t="s">
        <v>248</v>
      </c>
      <c r="B58" s="88">
        <v>791</v>
      </c>
      <c r="C58" s="72" t="s">
        <v>249</v>
      </c>
      <c r="D58" s="72"/>
      <c r="E58" s="85">
        <v>62.2</v>
      </c>
    </row>
    <row r="59" spans="1:5" s="78" customFormat="1" ht="37.5">
      <c r="A59" s="71" t="s">
        <v>250</v>
      </c>
      <c r="B59" s="88">
        <v>791</v>
      </c>
      <c r="C59" s="72" t="s">
        <v>249</v>
      </c>
      <c r="D59" s="72" t="s">
        <v>251</v>
      </c>
      <c r="E59" s="85">
        <v>62.2</v>
      </c>
    </row>
  </sheetData>
  <sheetProtection/>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rintOptions/>
  <pageMargins left="0.7874015748031497" right="0.2362204724409449" top="0.1968503937007874" bottom="0.1968503937007874" header="0.2755905511811024" footer="0.5118110236220472"/>
  <pageSetup fitToHeight="5"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F64"/>
  <sheetViews>
    <sheetView zoomScale="60" zoomScaleNormal="60" zoomScalePageLayoutView="0" workbookViewId="0" topLeftCell="A1">
      <selection activeCell="A4" sqref="A4:F4"/>
    </sheetView>
  </sheetViews>
  <sheetFormatPr defaultColWidth="14.421875" defaultRowHeight="15"/>
  <cols>
    <col min="1" max="1" width="55.7109375" style="57" customWidth="1"/>
    <col min="2" max="2" width="7.8515625" style="103" customWidth="1"/>
    <col min="3" max="3" width="19.8515625" style="56" customWidth="1"/>
    <col min="4" max="4" width="8.28125" style="56" customWidth="1"/>
    <col min="5" max="5" width="12.8515625" style="82" customWidth="1"/>
    <col min="6" max="6" width="11.421875" style="86" customWidth="1"/>
    <col min="7" max="251" width="9.140625" style="56" customWidth="1"/>
    <col min="252" max="252" width="55.7109375" style="56" customWidth="1"/>
    <col min="253" max="253" width="13.00390625" style="56" customWidth="1"/>
    <col min="254" max="254" width="12.00390625" style="56" customWidth="1"/>
    <col min="255" max="255" width="8.28125" style="56" customWidth="1"/>
    <col min="256" max="16384" width="14.421875" style="56" customWidth="1"/>
  </cols>
  <sheetData>
    <row r="1" spans="1:6" s="55" customFormat="1" ht="18.75">
      <c r="A1" s="134" t="s">
        <v>94</v>
      </c>
      <c r="B1" s="134"/>
      <c r="C1" s="134"/>
      <c r="D1" s="134"/>
      <c r="E1" s="134"/>
      <c r="F1" s="134"/>
    </row>
    <row r="2" spans="1:6" s="55" customFormat="1" ht="18.75">
      <c r="A2" s="134" t="s">
        <v>263</v>
      </c>
      <c r="B2" s="134"/>
      <c r="C2" s="134"/>
      <c r="D2" s="134"/>
      <c r="E2" s="134"/>
      <c r="F2" s="134"/>
    </row>
    <row r="3" spans="1:6" s="55" customFormat="1" ht="18.75">
      <c r="A3" s="134" t="s">
        <v>11</v>
      </c>
      <c r="B3" s="134"/>
      <c r="C3" s="134"/>
      <c r="D3" s="134"/>
      <c r="E3" s="134"/>
      <c r="F3" s="134"/>
    </row>
    <row r="4" spans="1:6" s="55" customFormat="1" ht="18.75">
      <c r="A4" s="118" t="s">
        <v>313</v>
      </c>
      <c r="B4" s="118"/>
      <c r="C4" s="118"/>
      <c r="D4" s="118"/>
      <c r="E4" s="118"/>
      <c r="F4" s="118"/>
    </row>
    <row r="5" spans="1:6" s="55" customFormat="1" ht="18.75">
      <c r="A5" s="134" t="s">
        <v>264</v>
      </c>
      <c r="B5" s="134"/>
      <c r="C5" s="134"/>
      <c r="D5" s="134"/>
      <c r="E5" s="134"/>
      <c r="F5" s="134"/>
    </row>
    <row r="6" spans="1:6" s="55" customFormat="1" ht="18.75">
      <c r="A6" s="134" t="s">
        <v>11</v>
      </c>
      <c r="B6" s="134"/>
      <c r="C6" s="134"/>
      <c r="D6" s="134"/>
      <c r="E6" s="134"/>
      <c r="F6" s="134"/>
    </row>
    <row r="7" spans="1:6" s="55" customFormat="1" ht="18.75">
      <c r="A7" s="134" t="s">
        <v>233</v>
      </c>
      <c r="B7" s="134"/>
      <c r="C7" s="134"/>
      <c r="D7" s="134"/>
      <c r="E7" s="134"/>
      <c r="F7" s="134"/>
    </row>
    <row r="8" spans="1:5" ht="18.75">
      <c r="A8" s="135"/>
      <c r="B8" s="135"/>
      <c r="C8" s="135"/>
      <c r="D8" s="135"/>
      <c r="E8" s="135"/>
    </row>
    <row r="9" spans="1:6" ht="72" customHeight="1">
      <c r="A9" s="136" t="s">
        <v>272</v>
      </c>
      <c r="B9" s="136"/>
      <c r="C9" s="136"/>
      <c r="D9" s="136"/>
      <c r="E9" s="136"/>
      <c r="F9" s="136"/>
    </row>
    <row r="10" spans="1:6" s="57" customFormat="1" ht="18.75">
      <c r="A10" s="139"/>
      <c r="B10" s="139"/>
      <c r="C10" s="139"/>
      <c r="D10" s="139"/>
      <c r="E10" s="139"/>
      <c r="F10" s="139"/>
    </row>
    <row r="11" spans="1:6" s="57" customFormat="1" ht="18.75">
      <c r="A11" s="140" t="s">
        <v>63</v>
      </c>
      <c r="B11" s="140" t="s">
        <v>95</v>
      </c>
      <c r="C11" s="140" t="s">
        <v>65</v>
      </c>
      <c r="D11" s="140" t="s">
        <v>66</v>
      </c>
      <c r="E11" s="142" t="s">
        <v>97</v>
      </c>
      <c r="F11" s="142"/>
    </row>
    <row r="12" spans="1:6" s="57" customFormat="1" ht="33" customHeight="1">
      <c r="A12" s="141"/>
      <c r="B12" s="141"/>
      <c r="C12" s="141"/>
      <c r="D12" s="141"/>
      <c r="E12" s="87" t="s">
        <v>236</v>
      </c>
      <c r="F12" s="87" t="s">
        <v>237</v>
      </c>
    </row>
    <row r="13" spans="1:6" s="57" customFormat="1" ht="18.75">
      <c r="A13" s="93">
        <v>1</v>
      </c>
      <c r="B13" s="93">
        <v>2</v>
      </c>
      <c r="C13" s="93">
        <v>3</v>
      </c>
      <c r="D13" s="93">
        <v>4</v>
      </c>
      <c r="E13" s="104">
        <v>5</v>
      </c>
      <c r="F13" s="104" t="s">
        <v>297</v>
      </c>
    </row>
    <row r="14" spans="1:6" s="57" customFormat="1" ht="18.75">
      <c r="A14" s="22" t="s">
        <v>27</v>
      </c>
      <c r="B14" s="102"/>
      <c r="C14" s="59"/>
      <c r="D14" s="59"/>
      <c r="E14" s="23">
        <f>E15</f>
        <v>5658.5</v>
      </c>
      <c r="F14" s="23">
        <f>F15</f>
        <v>5672.900000000001</v>
      </c>
    </row>
    <row r="15" spans="1:6" s="57" customFormat="1" ht="75">
      <c r="A15" s="22" t="s">
        <v>271</v>
      </c>
      <c r="B15" s="102">
        <v>791</v>
      </c>
      <c r="C15" s="59"/>
      <c r="D15" s="59"/>
      <c r="E15" s="62">
        <f>E16+E20+E25+E31+E35+E39+E44+E58+E63</f>
        <v>5658.5</v>
      </c>
      <c r="F15" s="62">
        <f>F16+F20+F25+F31+F35+F39+F44+F58+F63</f>
        <v>5672.900000000001</v>
      </c>
    </row>
    <row r="16" spans="1:6" s="57" customFormat="1" ht="112.5">
      <c r="A16" s="21" t="s">
        <v>274</v>
      </c>
      <c r="B16" s="88">
        <v>791</v>
      </c>
      <c r="C16" s="61" t="s">
        <v>223</v>
      </c>
      <c r="D16" s="30"/>
      <c r="E16" s="15">
        <f>E17</f>
        <v>750.3</v>
      </c>
      <c r="F16" s="15">
        <f>F17</f>
        <v>750.3</v>
      </c>
    </row>
    <row r="17" spans="1:6" s="57" customFormat="1" ht="18.75">
      <c r="A17" s="21" t="s">
        <v>213</v>
      </c>
      <c r="B17" s="88">
        <v>791</v>
      </c>
      <c r="C17" s="61" t="s">
        <v>224</v>
      </c>
      <c r="D17" s="30"/>
      <c r="E17" s="15">
        <f>E18</f>
        <v>750.3</v>
      </c>
      <c r="F17" s="15">
        <f>F18</f>
        <v>750.3</v>
      </c>
    </row>
    <row r="18" spans="1:6" s="57" customFormat="1" ht="112.5">
      <c r="A18" s="21" t="s">
        <v>70</v>
      </c>
      <c r="B18" s="88">
        <v>791</v>
      </c>
      <c r="C18" s="61" t="s">
        <v>224</v>
      </c>
      <c r="D18" s="30">
        <v>100</v>
      </c>
      <c r="E18" s="15">
        <v>750.3</v>
      </c>
      <c r="F18" s="15">
        <v>750.3</v>
      </c>
    </row>
    <row r="19" spans="1:6" s="57" customFormat="1" ht="93.75">
      <c r="A19" s="21" t="s">
        <v>73</v>
      </c>
      <c r="B19" s="88">
        <v>791</v>
      </c>
      <c r="C19" s="30"/>
      <c r="D19" s="30"/>
      <c r="E19" s="15">
        <f>E20</f>
        <v>2038.3000000000002</v>
      </c>
      <c r="F19" s="15">
        <f>F20</f>
        <v>2038.3000000000002</v>
      </c>
    </row>
    <row r="20" spans="1:6" s="57" customFormat="1" ht="112.5">
      <c r="A20" s="21" t="s">
        <v>273</v>
      </c>
      <c r="B20" s="88">
        <v>730</v>
      </c>
      <c r="C20" s="61" t="s">
        <v>223</v>
      </c>
      <c r="D20" s="30"/>
      <c r="E20" s="15">
        <f>E21</f>
        <v>2038.3000000000002</v>
      </c>
      <c r="F20" s="15">
        <f>F21</f>
        <v>2038.3000000000002</v>
      </c>
    </row>
    <row r="21" spans="1:6" s="57" customFormat="1" ht="37.5">
      <c r="A21" s="21" t="s">
        <v>69</v>
      </c>
      <c r="B21" s="102">
        <v>791</v>
      </c>
      <c r="C21" s="61" t="s">
        <v>225</v>
      </c>
      <c r="D21" s="30"/>
      <c r="E21" s="15">
        <f>E22+E23+E24</f>
        <v>2038.3000000000002</v>
      </c>
      <c r="F21" s="15">
        <f>F22+F23+F24</f>
        <v>2038.3000000000002</v>
      </c>
    </row>
    <row r="22" spans="1:6" s="98" customFormat="1" ht="112.5">
      <c r="A22" s="21" t="s">
        <v>70</v>
      </c>
      <c r="B22" s="88">
        <v>791</v>
      </c>
      <c r="C22" s="61" t="s">
        <v>225</v>
      </c>
      <c r="D22" s="30">
        <v>100</v>
      </c>
      <c r="E22" s="15">
        <v>1511.2</v>
      </c>
      <c r="F22" s="15">
        <v>1511.2</v>
      </c>
    </row>
    <row r="23" spans="1:6" s="57" customFormat="1" ht="37.5">
      <c r="A23" s="21" t="s">
        <v>71</v>
      </c>
      <c r="B23" s="88">
        <v>791</v>
      </c>
      <c r="C23" s="61" t="s">
        <v>225</v>
      </c>
      <c r="D23" s="30">
        <v>200</v>
      </c>
      <c r="E23" s="15">
        <v>498.1</v>
      </c>
      <c r="F23" s="15">
        <v>498.1</v>
      </c>
    </row>
    <row r="24" spans="1:6" s="57" customFormat="1" ht="18.75">
      <c r="A24" s="21" t="s">
        <v>72</v>
      </c>
      <c r="B24" s="102">
        <v>791</v>
      </c>
      <c r="C24" s="61" t="s">
        <v>225</v>
      </c>
      <c r="D24" s="30">
        <v>800</v>
      </c>
      <c r="E24" s="15">
        <v>29</v>
      </c>
      <c r="F24" s="15">
        <v>29</v>
      </c>
    </row>
    <row r="25" spans="1:6" s="57" customFormat="1" ht="18.75">
      <c r="A25" s="22" t="s">
        <v>77</v>
      </c>
      <c r="B25" s="88">
        <v>791</v>
      </c>
      <c r="C25" s="59">
        <v>9900000000</v>
      </c>
      <c r="D25" s="59"/>
      <c r="E25" s="14">
        <f>E26</f>
        <v>1</v>
      </c>
      <c r="F25" s="14">
        <f>F26</f>
        <v>1</v>
      </c>
    </row>
    <row r="26" spans="1:6" s="57" customFormat="1" ht="18.75">
      <c r="A26" s="21" t="s">
        <v>78</v>
      </c>
      <c r="B26" s="88">
        <v>791</v>
      </c>
      <c r="C26" s="30">
        <v>9900007500</v>
      </c>
      <c r="D26" s="30"/>
      <c r="E26" s="15">
        <f>E27</f>
        <v>1</v>
      </c>
      <c r="F26" s="15">
        <f>F27</f>
        <v>1</v>
      </c>
    </row>
    <row r="27" spans="1:6" s="63" customFormat="1" ht="18.75">
      <c r="A27" s="21" t="s">
        <v>72</v>
      </c>
      <c r="B27" s="88">
        <v>791</v>
      </c>
      <c r="C27" s="30">
        <v>9900007500</v>
      </c>
      <c r="D27" s="30">
        <v>800</v>
      </c>
      <c r="E27" s="15">
        <v>1</v>
      </c>
      <c r="F27" s="15">
        <v>1</v>
      </c>
    </row>
    <row r="28" spans="1:6" ht="18.75">
      <c r="A28" s="22" t="s">
        <v>199</v>
      </c>
      <c r="B28" s="58" t="s">
        <v>275</v>
      </c>
      <c r="C28" s="59"/>
      <c r="D28" s="59"/>
      <c r="E28" s="14">
        <f aca="true" t="shared" si="0" ref="E28:F30">E29</f>
        <v>100.2</v>
      </c>
      <c r="F28" s="14">
        <f t="shared" si="0"/>
        <v>100.2</v>
      </c>
    </row>
    <row r="29" spans="1:6" ht="37.5">
      <c r="A29" s="21" t="s">
        <v>200</v>
      </c>
      <c r="B29" s="61" t="s">
        <v>275</v>
      </c>
      <c r="C29" s="30"/>
      <c r="D29" s="30"/>
      <c r="E29" s="15">
        <f t="shared" si="0"/>
        <v>100.2</v>
      </c>
      <c r="F29" s="15">
        <f t="shared" si="0"/>
        <v>100.2</v>
      </c>
    </row>
    <row r="30" spans="1:6" ht="18.75">
      <c r="A30" s="21" t="s">
        <v>77</v>
      </c>
      <c r="B30" s="61" t="s">
        <v>275</v>
      </c>
      <c r="C30" s="30">
        <v>9900000000</v>
      </c>
      <c r="D30" s="30"/>
      <c r="E30" s="15">
        <f t="shared" si="0"/>
        <v>100.2</v>
      </c>
      <c r="F30" s="15">
        <f t="shared" si="0"/>
        <v>100.2</v>
      </c>
    </row>
    <row r="31" spans="1:6" ht="75">
      <c r="A31" s="21" t="s">
        <v>201</v>
      </c>
      <c r="B31" s="102">
        <v>791</v>
      </c>
      <c r="C31" s="30">
        <v>9900051180</v>
      </c>
      <c r="D31" s="30"/>
      <c r="E31" s="15">
        <f>E32</f>
        <v>100.2</v>
      </c>
      <c r="F31" s="15">
        <f>F32</f>
        <v>100.2</v>
      </c>
    </row>
    <row r="32" spans="1:6" ht="112.5">
      <c r="A32" s="21" t="s">
        <v>70</v>
      </c>
      <c r="B32" s="88">
        <v>791</v>
      </c>
      <c r="C32" s="30">
        <v>9900051180</v>
      </c>
      <c r="D32" s="30">
        <v>100</v>
      </c>
      <c r="E32" s="26">
        <v>100.2</v>
      </c>
      <c r="F32" s="26">
        <v>100.2</v>
      </c>
    </row>
    <row r="33" spans="1:6" ht="56.25">
      <c r="A33" s="22" t="s">
        <v>202</v>
      </c>
      <c r="B33" s="58" t="s">
        <v>275</v>
      </c>
      <c r="C33" s="59"/>
      <c r="D33" s="59"/>
      <c r="E33" s="14">
        <f aca="true" t="shared" si="1" ref="E33:F35">E34</f>
        <v>441.40000000000003</v>
      </c>
      <c r="F33" s="14">
        <f t="shared" si="1"/>
        <v>441.40000000000003</v>
      </c>
    </row>
    <row r="34" spans="1:6" ht="18.75">
      <c r="A34" s="21" t="s">
        <v>203</v>
      </c>
      <c r="B34" s="61" t="s">
        <v>275</v>
      </c>
      <c r="C34" s="30"/>
      <c r="D34" s="30"/>
      <c r="E34" s="15">
        <f t="shared" si="1"/>
        <v>441.40000000000003</v>
      </c>
      <c r="F34" s="15">
        <f t="shared" si="1"/>
        <v>441.40000000000003</v>
      </c>
    </row>
    <row r="35" spans="1:6" s="63" customFormat="1" ht="93.75">
      <c r="A35" s="21" t="s">
        <v>266</v>
      </c>
      <c r="B35" s="88">
        <v>791</v>
      </c>
      <c r="C35" s="30">
        <v>1600000000</v>
      </c>
      <c r="D35" s="30"/>
      <c r="E35" s="15">
        <f t="shared" si="1"/>
        <v>441.40000000000003</v>
      </c>
      <c r="F35" s="15">
        <f t="shared" si="1"/>
        <v>441.40000000000003</v>
      </c>
    </row>
    <row r="36" spans="1:6" ht="37.5">
      <c r="A36" s="21" t="s">
        <v>204</v>
      </c>
      <c r="B36" s="88">
        <v>791</v>
      </c>
      <c r="C36" s="30">
        <v>1600024300</v>
      </c>
      <c r="D36" s="30"/>
      <c r="E36" s="15">
        <f>E37+E38</f>
        <v>441.40000000000003</v>
      </c>
      <c r="F36" s="15">
        <f>F37+F38</f>
        <v>441.40000000000003</v>
      </c>
    </row>
    <row r="37" spans="1:6" ht="112.5">
      <c r="A37" s="21" t="s">
        <v>70</v>
      </c>
      <c r="B37" s="102">
        <v>791</v>
      </c>
      <c r="C37" s="30">
        <v>1600024300</v>
      </c>
      <c r="D37" s="30">
        <v>100</v>
      </c>
      <c r="E37" s="15">
        <v>294.1</v>
      </c>
      <c r="F37" s="15">
        <v>294.1</v>
      </c>
    </row>
    <row r="38" spans="1:6" s="63" customFormat="1" ht="37.5">
      <c r="A38" s="21" t="s">
        <v>71</v>
      </c>
      <c r="B38" s="88">
        <v>791</v>
      </c>
      <c r="C38" s="30">
        <v>1600024300</v>
      </c>
      <c r="D38" s="30">
        <v>200</v>
      </c>
      <c r="E38" s="15">
        <v>147.3</v>
      </c>
      <c r="F38" s="15">
        <v>147.3</v>
      </c>
    </row>
    <row r="39" spans="1:6" ht="75">
      <c r="A39" s="71" t="s">
        <v>240</v>
      </c>
      <c r="B39" s="88">
        <v>791</v>
      </c>
      <c r="C39" s="30">
        <v>2100000000</v>
      </c>
      <c r="D39" s="30"/>
      <c r="E39" s="15">
        <f>E40+E42</f>
        <v>290</v>
      </c>
      <c r="F39" s="15">
        <f>F40+F42</f>
        <v>290</v>
      </c>
    </row>
    <row r="40" spans="1:6" ht="18.75">
      <c r="A40" s="21" t="s">
        <v>205</v>
      </c>
      <c r="B40" s="102">
        <v>791</v>
      </c>
      <c r="C40" s="30">
        <v>2100003150</v>
      </c>
      <c r="D40" s="30"/>
      <c r="E40" s="15">
        <f>E41</f>
        <v>290</v>
      </c>
      <c r="F40" s="15">
        <f>F41</f>
        <v>290</v>
      </c>
    </row>
    <row r="41" spans="1:6" ht="37.5">
      <c r="A41" s="21" t="s">
        <v>71</v>
      </c>
      <c r="B41" s="88">
        <v>791</v>
      </c>
      <c r="C41" s="30">
        <v>2100003150</v>
      </c>
      <c r="D41" s="30">
        <v>200</v>
      </c>
      <c r="E41" s="15">
        <v>290</v>
      </c>
      <c r="F41" s="15">
        <v>290</v>
      </c>
    </row>
    <row r="42" spans="1:6" ht="93.75">
      <c r="A42" s="21" t="s">
        <v>211</v>
      </c>
      <c r="B42" s="88">
        <v>791</v>
      </c>
      <c r="C42" s="30">
        <v>21000074040</v>
      </c>
      <c r="D42" s="30"/>
      <c r="E42" s="15">
        <f>E43</f>
        <v>0</v>
      </c>
      <c r="F42" s="15">
        <f>F43</f>
        <v>0</v>
      </c>
    </row>
    <row r="43" spans="1:6" ht="37.5">
      <c r="A43" s="21" t="s">
        <v>71</v>
      </c>
      <c r="B43" s="88">
        <v>791</v>
      </c>
      <c r="C43" s="30">
        <v>21000074040</v>
      </c>
      <c r="D43" s="30">
        <v>200</v>
      </c>
      <c r="E43" s="15">
        <v>0</v>
      </c>
      <c r="F43" s="15">
        <v>0</v>
      </c>
    </row>
    <row r="44" spans="1:6" s="63" customFormat="1" ht="112.5">
      <c r="A44" s="21" t="s">
        <v>298</v>
      </c>
      <c r="B44" s="88">
        <v>791</v>
      </c>
      <c r="C44" s="30">
        <v>2000000000</v>
      </c>
      <c r="D44" s="30"/>
      <c r="E44" s="15">
        <f>E48+E51+E56</f>
        <v>1855.8</v>
      </c>
      <c r="F44" s="15">
        <f>F48+F51+F56</f>
        <v>1750.2</v>
      </c>
    </row>
    <row r="45" spans="1:6" ht="18.75">
      <c r="A45" s="21" t="s">
        <v>84</v>
      </c>
      <c r="B45" s="88">
        <v>791</v>
      </c>
      <c r="C45" s="30">
        <v>2000003610</v>
      </c>
      <c r="D45" s="30"/>
      <c r="E45" s="15">
        <f>E46</f>
        <v>0</v>
      </c>
      <c r="F45" s="15">
        <f>F46</f>
        <v>0</v>
      </c>
    </row>
    <row r="46" spans="1:6" ht="37.5">
      <c r="A46" s="21" t="s">
        <v>206</v>
      </c>
      <c r="B46" s="102">
        <v>791</v>
      </c>
      <c r="C46" s="30">
        <v>2000003610</v>
      </c>
      <c r="D46" s="30"/>
      <c r="E46" s="15">
        <f>E47</f>
        <v>0</v>
      </c>
      <c r="F46" s="15">
        <f>F47</f>
        <v>0</v>
      </c>
    </row>
    <row r="47" spans="1:6" s="63" customFormat="1" ht="37.5">
      <c r="A47" s="21" t="s">
        <v>71</v>
      </c>
      <c r="B47" s="88">
        <v>791</v>
      </c>
      <c r="C47" s="30">
        <v>2000003560</v>
      </c>
      <c r="D47" s="30">
        <v>200</v>
      </c>
      <c r="E47" s="15"/>
      <c r="F47" s="15"/>
    </row>
    <row r="48" spans="1:6" ht="18.75">
      <c r="A48" s="21" t="s">
        <v>96</v>
      </c>
      <c r="B48" s="88">
        <v>791</v>
      </c>
      <c r="C48" s="72" t="s">
        <v>239</v>
      </c>
      <c r="D48" s="30"/>
      <c r="E48" s="15">
        <f>SUM(E49:E50)</f>
        <v>286</v>
      </c>
      <c r="F48" s="15">
        <f>SUM(F49:F50)</f>
        <v>286</v>
      </c>
    </row>
    <row r="49" spans="1:6" ht="37.5">
      <c r="A49" s="21" t="s">
        <v>71</v>
      </c>
      <c r="B49" s="102">
        <v>791</v>
      </c>
      <c r="C49" s="72" t="s">
        <v>239</v>
      </c>
      <c r="D49" s="30">
        <v>200</v>
      </c>
      <c r="E49" s="15">
        <v>286</v>
      </c>
      <c r="F49" s="15">
        <v>286</v>
      </c>
    </row>
    <row r="50" spans="1:6" ht="37.5">
      <c r="A50" s="21" t="s">
        <v>71</v>
      </c>
      <c r="B50" s="102">
        <v>791</v>
      </c>
      <c r="C50" s="72" t="s">
        <v>239</v>
      </c>
      <c r="D50" s="30">
        <v>800</v>
      </c>
      <c r="E50" s="15"/>
      <c r="F50" s="15"/>
    </row>
    <row r="51" spans="1:6" ht="18.75">
      <c r="A51" s="21" t="s">
        <v>88</v>
      </c>
      <c r="B51" s="88">
        <v>791</v>
      </c>
      <c r="C51" s="100"/>
      <c r="D51" s="100"/>
      <c r="E51" s="15">
        <f>E52+E55</f>
        <v>1069.8</v>
      </c>
      <c r="F51" s="15">
        <f>F52+F55</f>
        <v>964.2</v>
      </c>
    </row>
    <row r="52" spans="1:6" ht="37.5">
      <c r="A52" s="21" t="s">
        <v>90</v>
      </c>
      <c r="B52" s="102">
        <v>791</v>
      </c>
      <c r="C52" s="30">
        <v>2000006050</v>
      </c>
      <c r="D52" s="30"/>
      <c r="E52" s="15">
        <f>E53+E54</f>
        <v>1049.8</v>
      </c>
      <c r="F52" s="15">
        <f>F53+F54</f>
        <v>944.2</v>
      </c>
    </row>
    <row r="53" spans="1:6" ht="112.5">
      <c r="A53" s="21" t="s">
        <v>70</v>
      </c>
      <c r="B53" s="88">
        <v>791</v>
      </c>
      <c r="C53" s="30">
        <v>2000006050</v>
      </c>
      <c r="D53" s="30">
        <v>100</v>
      </c>
      <c r="E53" s="15">
        <v>452.4</v>
      </c>
      <c r="F53" s="15">
        <v>452.4</v>
      </c>
    </row>
    <row r="54" spans="1:6" s="63" customFormat="1" ht="37.5">
      <c r="A54" s="21" t="s">
        <v>71</v>
      </c>
      <c r="B54" s="88">
        <v>791</v>
      </c>
      <c r="C54" s="30">
        <v>2000006050</v>
      </c>
      <c r="D54" s="30">
        <v>200</v>
      </c>
      <c r="E54" s="15">
        <v>597.4</v>
      </c>
      <c r="F54" s="15">
        <v>491.8</v>
      </c>
    </row>
    <row r="55" spans="1:6" s="63" customFormat="1" ht="37.5">
      <c r="A55" s="21" t="s">
        <v>71</v>
      </c>
      <c r="B55" s="88">
        <v>791</v>
      </c>
      <c r="C55" s="30">
        <v>2000006400</v>
      </c>
      <c r="D55" s="30">
        <v>200</v>
      </c>
      <c r="E55" s="15">
        <v>20</v>
      </c>
      <c r="F55" s="15">
        <v>20</v>
      </c>
    </row>
    <row r="56" spans="1:6" ht="37.5">
      <c r="A56" s="74" t="s">
        <v>226</v>
      </c>
      <c r="B56" s="88">
        <v>791</v>
      </c>
      <c r="C56" s="30">
        <v>2000074040</v>
      </c>
      <c r="D56" s="30"/>
      <c r="E56" s="15">
        <f>E57</f>
        <v>500</v>
      </c>
      <c r="F56" s="15">
        <f>F57</f>
        <v>500</v>
      </c>
    </row>
    <row r="57" spans="1:6" ht="37.5">
      <c r="A57" s="21" t="s">
        <v>71</v>
      </c>
      <c r="B57" s="88">
        <v>791</v>
      </c>
      <c r="C57" s="30">
        <v>2000074040</v>
      </c>
      <c r="D57" s="30">
        <v>200</v>
      </c>
      <c r="E57" s="15">
        <v>500</v>
      </c>
      <c r="F57" s="15">
        <v>500</v>
      </c>
    </row>
    <row r="58" spans="1:6" s="78" customFormat="1" ht="18.75">
      <c r="A58" s="75" t="s">
        <v>243</v>
      </c>
      <c r="B58" s="102">
        <v>791</v>
      </c>
      <c r="C58" s="76"/>
      <c r="D58" s="76"/>
      <c r="E58" s="77">
        <v>62.2</v>
      </c>
      <c r="F58" s="77">
        <v>62.2</v>
      </c>
    </row>
    <row r="59" spans="1:6" s="78" customFormat="1" ht="75">
      <c r="A59" s="71" t="s">
        <v>244</v>
      </c>
      <c r="B59" s="88">
        <v>791</v>
      </c>
      <c r="C59" s="72" t="s">
        <v>246</v>
      </c>
      <c r="D59" s="76"/>
      <c r="E59" s="79">
        <v>62.2</v>
      </c>
      <c r="F59" s="79">
        <v>62.2</v>
      </c>
    </row>
    <row r="60" spans="1:6" s="78" customFormat="1" ht="18.75">
      <c r="A60" s="71" t="s">
        <v>247</v>
      </c>
      <c r="B60" s="88">
        <v>791</v>
      </c>
      <c r="C60" s="72"/>
      <c r="D60" s="72"/>
      <c r="E60" s="79">
        <v>62.2</v>
      </c>
      <c r="F60" s="79">
        <v>62.2</v>
      </c>
    </row>
    <row r="61" spans="1:6" s="78" customFormat="1" ht="18.75">
      <c r="A61" s="71" t="s">
        <v>248</v>
      </c>
      <c r="B61" s="88">
        <v>791</v>
      </c>
      <c r="C61" s="72" t="s">
        <v>249</v>
      </c>
      <c r="D61" s="72"/>
      <c r="E61" s="79">
        <v>62.2</v>
      </c>
      <c r="F61" s="79">
        <v>62.2</v>
      </c>
    </row>
    <row r="62" spans="1:6" s="78" customFormat="1" ht="37.5">
      <c r="A62" s="71" t="s">
        <v>250</v>
      </c>
      <c r="B62" s="88">
        <v>791</v>
      </c>
      <c r="C62" s="72" t="s">
        <v>249</v>
      </c>
      <c r="D62" s="72" t="s">
        <v>251</v>
      </c>
      <c r="E62" s="79">
        <v>62.2</v>
      </c>
      <c r="F62" s="79">
        <v>62.2</v>
      </c>
    </row>
    <row r="63" spans="1:6" ht="18.75">
      <c r="A63" s="90" t="s">
        <v>92</v>
      </c>
      <c r="B63" s="88">
        <v>999</v>
      </c>
      <c r="C63" s="91">
        <v>999999999</v>
      </c>
      <c r="D63" s="91"/>
      <c r="E63" s="92">
        <f>E64</f>
        <v>119.3</v>
      </c>
      <c r="F63" s="92">
        <f>F64</f>
        <v>239.3</v>
      </c>
    </row>
    <row r="64" spans="1:6" ht="18.75">
      <c r="A64" s="93" t="s">
        <v>93</v>
      </c>
      <c r="B64" s="88">
        <v>999</v>
      </c>
      <c r="C64" s="94">
        <v>999999999</v>
      </c>
      <c r="D64" s="94">
        <v>999</v>
      </c>
      <c r="E64" s="95">
        <v>119.3</v>
      </c>
      <c r="F64" s="95">
        <v>239.3</v>
      </c>
    </row>
  </sheetData>
  <sheetProtection/>
  <mergeCells count="15">
    <mergeCell ref="A6:F6"/>
    <mergeCell ref="A1:F1"/>
    <mergeCell ref="A2:F2"/>
    <mergeCell ref="A3:F3"/>
    <mergeCell ref="A5:F5"/>
    <mergeCell ref="A4:F4"/>
    <mergeCell ref="A7:F7"/>
    <mergeCell ref="A8:E8"/>
    <mergeCell ref="A9:F9"/>
    <mergeCell ref="A10:F10"/>
    <mergeCell ref="A11:A12"/>
    <mergeCell ref="B11:B12"/>
    <mergeCell ref="C11:C12"/>
    <mergeCell ref="D11:D12"/>
    <mergeCell ref="E11:F11"/>
  </mergeCells>
  <printOptions/>
  <pageMargins left="0.8267716535433072" right="0.2362204724409449" top="0.1968503937007874" bottom="0.1968503937007874" header="0.2755905511811024" footer="0.5118110236220472"/>
  <pageSetup fitToHeight="5"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B13"/>
  <sheetViews>
    <sheetView zoomScale="80" zoomScaleNormal="80" zoomScalePageLayoutView="0" workbookViewId="0" topLeftCell="A1">
      <selection activeCell="A4" sqref="A4:B4"/>
    </sheetView>
  </sheetViews>
  <sheetFormatPr defaultColWidth="9.140625" defaultRowHeight="15"/>
  <cols>
    <col min="1" max="1" width="69.00390625" style="0" customWidth="1"/>
    <col min="2" max="2" width="17.28125" style="0" customWidth="1"/>
  </cols>
  <sheetData>
    <row r="1" spans="1:2" s="106" customFormat="1" ht="18.75">
      <c r="A1" s="150" t="s">
        <v>252</v>
      </c>
      <c r="B1" s="150"/>
    </row>
    <row r="2" spans="1:2" s="106" customFormat="1" ht="18.75">
      <c r="A2" s="134" t="s">
        <v>263</v>
      </c>
      <c r="B2" s="134"/>
    </row>
    <row r="3" spans="1:2" s="106" customFormat="1" ht="18.75">
      <c r="A3" s="134" t="s">
        <v>11</v>
      </c>
      <c r="B3" s="134"/>
    </row>
    <row r="4" spans="1:2" s="106" customFormat="1" ht="18.75">
      <c r="A4" s="138" t="s">
        <v>313</v>
      </c>
      <c r="B4" s="138"/>
    </row>
    <row r="5" spans="1:2" s="106" customFormat="1" ht="18.75">
      <c r="A5" s="134" t="s">
        <v>264</v>
      </c>
      <c r="B5" s="134"/>
    </row>
    <row r="6" spans="1:2" s="106" customFormat="1" ht="18.75">
      <c r="A6" s="134" t="s">
        <v>11</v>
      </c>
      <c r="B6" s="134"/>
    </row>
    <row r="7" spans="1:2" s="106" customFormat="1" ht="18.75">
      <c r="A7" s="134" t="s">
        <v>233</v>
      </c>
      <c r="B7" s="134"/>
    </row>
    <row r="8" spans="1:2" s="106" customFormat="1" ht="18.75">
      <c r="A8" s="105"/>
      <c r="B8" s="105"/>
    </row>
    <row r="9" spans="1:2" s="106" customFormat="1" ht="105" customHeight="1">
      <c r="A9" s="149" t="s">
        <v>311</v>
      </c>
      <c r="B9" s="149"/>
    </row>
    <row r="10" spans="1:2" s="106" customFormat="1" ht="18.75">
      <c r="A10" s="107"/>
      <c r="B10" s="108"/>
    </row>
    <row r="11" spans="1:2" s="106" customFormat="1" ht="37.5">
      <c r="A11" s="109" t="s">
        <v>253</v>
      </c>
      <c r="B11" s="110" t="s">
        <v>254</v>
      </c>
    </row>
    <row r="12" spans="1:2" s="106" customFormat="1" ht="37.5">
      <c r="A12" s="111" t="s">
        <v>310</v>
      </c>
      <c r="B12" s="97">
        <v>62.2</v>
      </c>
    </row>
    <row r="13" spans="1:2" s="106" customFormat="1" ht="18.75">
      <c r="A13" s="112" t="s">
        <v>255</v>
      </c>
      <c r="B13" s="96">
        <f>SUM(B11:B12)</f>
        <v>62.2</v>
      </c>
    </row>
  </sheetData>
  <sheetProtection/>
  <mergeCells count="8">
    <mergeCell ref="A7:B7"/>
    <mergeCell ref="A9:B9"/>
    <mergeCell ref="A1:B1"/>
    <mergeCell ref="A2:B2"/>
    <mergeCell ref="A3:B3"/>
    <mergeCell ref="A4:B4"/>
    <mergeCell ref="A5:B5"/>
    <mergeCell ref="A6:B6"/>
  </mergeCells>
  <printOptions/>
  <pageMargins left="0.7086614173228347" right="0.5118110236220472" top="0.7480314960629921" bottom="0.7480314960629921" header="0.31496062992125984" footer="0.31496062992125984"/>
  <pageSetup horizontalDpi="180" verticalDpi="180" orientation="portrait" paperSize="9" r:id="rId1"/>
</worksheet>
</file>

<file path=xl/worksheets/sheet13.xml><?xml version="1.0" encoding="utf-8"?>
<worksheet xmlns="http://schemas.openxmlformats.org/spreadsheetml/2006/main" xmlns:r="http://schemas.openxmlformats.org/officeDocument/2006/relationships">
  <dimension ref="A1:C14"/>
  <sheetViews>
    <sheetView tabSelected="1" zoomScale="80" zoomScaleNormal="80" zoomScalePageLayoutView="0" workbookViewId="0" topLeftCell="A1">
      <selection activeCell="A13" sqref="A13"/>
    </sheetView>
  </sheetViews>
  <sheetFormatPr defaultColWidth="9.140625" defaultRowHeight="15"/>
  <cols>
    <col min="1" max="1" width="62.28125" style="0" customWidth="1"/>
    <col min="2" max="3" width="15.8515625" style="0" customWidth="1"/>
  </cols>
  <sheetData>
    <row r="1" spans="1:3" s="106" customFormat="1" ht="18.75">
      <c r="A1" s="150" t="s">
        <v>256</v>
      </c>
      <c r="B1" s="150"/>
      <c r="C1" s="150"/>
    </row>
    <row r="2" spans="1:3" s="106" customFormat="1" ht="18.75">
      <c r="A2" s="134" t="s">
        <v>263</v>
      </c>
      <c r="B2" s="134"/>
      <c r="C2" s="134"/>
    </row>
    <row r="3" spans="1:3" s="106" customFormat="1" ht="18.75">
      <c r="A3" s="134" t="s">
        <v>11</v>
      </c>
      <c r="B3" s="134"/>
      <c r="C3" s="134"/>
    </row>
    <row r="4" spans="1:3" s="106" customFormat="1" ht="18.75">
      <c r="A4" s="138" t="s">
        <v>313</v>
      </c>
      <c r="B4" s="138"/>
      <c r="C4" s="138"/>
    </row>
    <row r="5" spans="1:3" s="106" customFormat="1" ht="18.75">
      <c r="A5" s="134" t="s">
        <v>264</v>
      </c>
      <c r="B5" s="134"/>
      <c r="C5" s="134"/>
    </row>
    <row r="6" spans="1:3" s="106" customFormat="1" ht="18.75">
      <c r="A6" s="134" t="s">
        <v>11</v>
      </c>
      <c r="B6" s="134"/>
      <c r="C6" s="134"/>
    </row>
    <row r="7" spans="1:3" s="106" customFormat="1" ht="18.75">
      <c r="A7" s="134" t="s">
        <v>233</v>
      </c>
      <c r="B7" s="134"/>
      <c r="C7" s="134"/>
    </row>
    <row r="8" spans="1:2" s="106" customFormat="1" ht="18.75">
      <c r="A8" s="105"/>
      <c r="B8" s="105"/>
    </row>
    <row r="9" spans="1:3" s="106" customFormat="1" ht="98.25" customHeight="1">
      <c r="A9" s="149" t="s">
        <v>311</v>
      </c>
      <c r="B9" s="149"/>
      <c r="C9" s="149"/>
    </row>
    <row r="10" spans="1:2" s="106" customFormat="1" ht="18.75">
      <c r="A10" s="107"/>
      <c r="B10" s="108"/>
    </row>
    <row r="11" spans="1:3" s="106" customFormat="1" ht="18.75">
      <c r="A11" s="151" t="s">
        <v>253</v>
      </c>
      <c r="B11" s="152" t="s">
        <v>254</v>
      </c>
      <c r="C11" s="153"/>
    </row>
    <row r="12" spans="1:3" s="106" customFormat="1" ht="22.5" customHeight="1">
      <c r="A12" s="151"/>
      <c r="B12" s="110" t="s">
        <v>236</v>
      </c>
      <c r="C12" s="110" t="s">
        <v>237</v>
      </c>
    </row>
    <row r="13" spans="1:3" s="106" customFormat="1" ht="35.25" customHeight="1">
      <c r="A13" s="111" t="s">
        <v>310</v>
      </c>
      <c r="B13" s="113">
        <v>62.2</v>
      </c>
      <c r="C13" s="97">
        <v>62.2</v>
      </c>
    </row>
    <row r="14" spans="1:3" s="106" customFormat="1" ht="18.75">
      <c r="A14" s="112" t="s">
        <v>255</v>
      </c>
      <c r="B14" s="114">
        <f>SUM(B11:B13)</f>
        <v>62.2</v>
      </c>
      <c r="C14" s="114">
        <f>SUM(C11:C13)</f>
        <v>62.2</v>
      </c>
    </row>
  </sheetData>
  <sheetProtection/>
  <mergeCells count="10">
    <mergeCell ref="A7:C7"/>
    <mergeCell ref="A9:C9"/>
    <mergeCell ref="A11:A12"/>
    <mergeCell ref="B11:C11"/>
    <mergeCell ref="A1:C1"/>
    <mergeCell ref="A2:C2"/>
    <mergeCell ref="A3:C3"/>
    <mergeCell ref="A4:C4"/>
    <mergeCell ref="A5:C5"/>
    <mergeCell ref="A6:C6"/>
  </mergeCells>
  <printOptions/>
  <pageMargins left="0.7086614173228347" right="0.5118110236220472" top="0.7480314960629921" bottom="0.7480314960629921" header="0.31496062992125984" footer="0.31496062992125984"/>
  <pageSetup horizontalDpi="180" verticalDpi="18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C58"/>
  <sheetViews>
    <sheetView zoomScale="70" zoomScaleNormal="70" zoomScalePageLayoutView="0" workbookViewId="0" topLeftCell="A1">
      <selection activeCell="A4" sqref="A4:C4"/>
    </sheetView>
  </sheetViews>
  <sheetFormatPr defaultColWidth="9.140625" defaultRowHeight="15"/>
  <cols>
    <col min="1" max="1" width="11.00390625" style="29" customWidth="1"/>
    <col min="2" max="2" width="31.7109375" style="32" customWidth="1"/>
    <col min="3" max="3" width="56.28125" style="29" customWidth="1"/>
    <col min="4" max="16384" width="9.140625" style="29" customWidth="1"/>
  </cols>
  <sheetData>
    <row r="1" spans="1:3" s="2" customFormat="1" ht="18.75">
      <c r="A1" s="115" t="s">
        <v>22</v>
      </c>
      <c r="B1" s="115"/>
      <c r="C1" s="115"/>
    </row>
    <row r="2" spans="1:3" s="2" customFormat="1" ht="18.75" customHeight="1">
      <c r="A2" s="115" t="s">
        <v>259</v>
      </c>
      <c r="B2" s="115"/>
      <c r="C2" s="115"/>
    </row>
    <row r="3" spans="1:3" s="2" customFormat="1" ht="18.75" customHeight="1">
      <c r="A3" s="115" t="s">
        <v>11</v>
      </c>
      <c r="B3" s="115"/>
      <c r="C3" s="115"/>
    </row>
    <row r="4" spans="1:3" s="2" customFormat="1" ht="18.75" customHeight="1">
      <c r="A4" s="118" t="s">
        <v>313</v>
      </c>
      <c r="B4" s="118"/>
      <c r="C4" s="118"/>
    </row>
    <row r="5" spans="1:3" s="2" customFormat="1" ht="18.75" customHeight="1">
      <c r="A5" s="115" t="s">
        <v>277</v>
      </c>
      <c r="B5" s="115"/>
      <c r="C5" s="115"/>
    </row>
    <row r="6" spans="1:3" s="2" customFormat="1" ht="18.75" customHeight="1">
      <c r="A6" s="115" t="s">
        <v>11</v>
      </c>
      <c r="B6" s="115"/>
      <c r="C6" s="115"/>
    </row>
    <row r="7" spans="1:3" s="2" customFormat="1" ht="18.75" customHeight="1">
      <c r="A7" s="115" t="s">
        <v>233</v>
      </c>
      <c r="B7" s="115"/>
      <c r="C7" s="115"/>
    </row>
    <row r="8" spans="1:3" ht="88.5" customHeight="1">
      <c r="A8" s="119" t="s">
        <v>278</v>
      </c>
      <c r="B8" s="120"/>
      <c r="C8" s="120"/>
    </row>
    <row r="10" spans="1:3" ht="37.5" customHeight="1">
      <c r="A10" s="121" t="s">
        <v>18</v>
      </c>
      <c r="B10" s="121"/>
      <c r="C10" s="121" t="s">
        <v>19</v>
      </c>
    </row>
    <row r="11" spans="1:3" ht="75">
      <c r="A11" s="30" t="s">
        <v>20</v>
      </c>
      <c r="B11" s="30" t="s">
        <v>21</v>
      </c>
      <c r="C11" s="121"/>
    </row>
    <row r="12" spans="1:3" ht="18.75">
      <c r="A12" s="31">
        <v>1</v>
      </c>
      <c r="B12" s="31">
        <v>2</v>
      </c>
      <c r="C12" s="31">
        <v>3</v>
      </c>
    </row>
    <row r="13" spans="1:3" ht="75">
      <c r="A13" s="18">
        <v>791</v>
      </c>
      <c r="B13" s="18"/>
      <c r="C13" s="24" t="s">
        <v>279</v>
      </c>
    </row>
    <row r="14" spans="1:3" ht="131.25">
      <c r="A14" s="17">
        <v>791</v>
      </c>
      <c r="B14" s="17" t="s">
        <v>13</v>
      </c>
      <c r="C14" s="3" t="s">
        <v>14</v>
      </c>
    </row>
    <row r="15" spans="1:3" ht="56.25">
      <c r="A15" s="17">
        <v>791</v>
      </c>
      <c r="B15" s="17" t="s">
        <v>98</v>
      </c>
      <c r="C15" s="3" t="s">
        <v>51</v>
      </c>
    </row>
    <row r="16" spans="1:3" ht="79.5" customHeight="1">
      <c r="A16" s="17">
        <v>791</v>
      </c>
      <c r="B16" s="17" t="s">
        <v>99</v>
      </c>
      <c r="C16" s="3" t="s">
        <v>100</v>
      </c>
    </row>
    <row r="17" spans="1:3" ht="56.25">
      <c r="A17" s="17">
        <v>791</v>
      </c>
      <c r="B17" s="17" t="s">
        <v>101</v>
      </c>
      <c r="C17" s="3" t="s">
        <v>102</v>
      </c>
    </row>
    <row r="18" spans="1:3" ht="56.25">
      <c r="A18" s="17">
        <v>791</v>
      </c>
      <c r="B18" s="17" t="s">
        <v>103</v>
      </c>
      <c r="C18" s="3" t="s">
        <v>53</v>
      </c>
    </row>
    <row r="19" spans="1:3" ht="37.5">
      <c r="A19" s="17">
        <v>791</v>
      </c>
      <c r="B19" s="17" t="s">
        <v>104</v>
      </c>
      <c r="C19" s="3" t="s">
        <v>105</v>
      </c>
    </row>
    <row r="20" spans="1:3" ht="112.5">
      <c r="A20" s="17">
        <v>791</v>
      </c>
      <c r="B20" s="17" t="s">
        <v>106</v>
      </c>
      <c r="C20" s="3" t="s">
        <v>107</v>
      </c>
    </row>
    <row r="21" spans="1:3" ht="75">
      <c r="A21" s="17">
        <v>791</v>
      </c>
      <c r="B21" s="17" t="s">
        <v>108</v>
      </c>
      <c r="C21" s="3" t="s">
        <v>109</v>
      </c>
    </row>
    <row r="22" spans="1:3" ht="74.25" customHeight="1">
      <c r="A22" s="17">
        <v>791</v>
      </c>
      <c r="B22" s="17" t="s">
        <v>110</v>
      </c>
      <c r="C22" s="3" t="s">
        <v>111</v>
      </c>
    </row>
    <row r="23" spans="1:3" ht="112.5">
      <c r="A23" s="17">
        <v>791</v>
      </c>
      <c r="B23" s="17" t="s">
        <v>112</v>
      </c>
      <c r="C23" s="3" t="s">
        <v>113</v>
      </c>
    </row>
    <row r="24" spans="1:3" ht="56.25">
      <c r="A24" s="17">
        <v>791</v>
      </c>
      <c r="B24" s="17" t="s">
        <v>114</v>
      </c>
      <c r="C24" s="3" t="s">
        <v>54</v>
      </c>
    </row>
    <row r="25" spans="1:3" ht="37.5">
      <c r="A25" s="17">
        <v>791</v>
      </c>
      <c r="B25" s="17" t="s">
        <v>115</v>
      </c>
      <c r="C25" s="3" t="s">
        <v>116</v>
      </c>
    </row>
    <row r="26" spans="1:3" ht="37.5">
      <c r="A26" s="17">
        <v>791</v>
      </c>
      <c r="B26" s="17" t="s">
        <v>117</v>
      </c>
      <c r="C26" s="3" t="s">
        <v>55</v>
      </c>
    </row>
    <row r="27" spans="1:3" ht="37.5">
      <c r="A27" s="17">
        <v>791</v>
      </c>
      <c r="B27" s="17" t="s">
        <v>299</v>
      </c>
      <c r="C27" s="3" t="s">
        <v>118</v>
      </c>
    </row>
    <row r="28" spans="1:3" ht="18.75">
      <c r="A28" s="17">
        <v>791</v>
      </c>
      <c r="B28" s="17" t="s">
        <v>15</v>
      </c>
      <c r="C28" s="3" t="s">
        <v>16</v>
      </c>
    </row>
    <row r="29" spans="1:3" ht="206.25">
      <c r="A29" s="18"/>
      <c r="B29" s="17"/>
      <c r="C29" s="24" t="s">
        <v>303</v>
      </c>
    </row>
    <row r="30" spans="1:3" ht="56.25">
      <c r="A30" s="17"/>
      <c r="B30" s="17" t="s">
        <v>119</v>
      </c>
      <c r="C30" s="3" t="s">
        <v>120</v>
      </c>
    </row>
    <row r="31" spans="1:3" ht="75.75" customHeight="1">
      <c r="A31" s="17"/>
      <c r="B31" s="17" t="s">
        <v>121</v>
      </c>
      <c r="C31" s="3" t="s">
        <v>122</v>
      </c>
    </row>
    <row r="32" spans="1:3" ht="75">
      <c r="A32" s="17"/>
      <c r="B32" s="17" t="s">
        <v>123</v>
      </c>
      <c r="C32" s="3" t="s">
        <v>124</v>
      </c>
    </row>
    <row r="33" spans="1:3" ht="112.5">
      <c r="A33" s="17"/>
      <c r="B33" s="17" t="s">
        <v>125</v>
      </c>
      <c r="C33" s="3" t="s">
        <v>126</v>
      </c>
    </row>
    <row r="34" spans="1:3" ht="74.25" customHeight="1">
      <c r="A34" s="17"/>
      <c r="B34" s="17" t="s">
        <v>127</v>
      </c>
      <c r="C34" s="3" t="s">
        <v>128</v>
      </c>
    </row>
    <row r="35" spans="1:3" ht="75">
      <c r="A35" s="17"/>
      <c r="B35" s="17" t="s">
        <v>129</v>
      </c>
      <c r="C35" s="3" t="s">
        <v>130</v>
      </c>
    </row>
    <row r="36" spans="1:3" ht="56.25">
      <c r="A36" s="17"/>
      <c r="B36" s="17" t="s">
        <v>101</v>
      </c>
      <c r="C36" s="3" t="s">
        <v>102</v>
      </c>
    </row>
    <row r="37" spans="1:3" ht="56.25">
      <c r="A37" s="17"/>
      <c r="B37" s="17" t="s">
        <v>103</v>
      </c>
      <c r="C37" s="3" t="s">
        <v>53</v>
      </c>
    </row>
    <row r="38" spans="1:3" ht="37.5">
      <c r="A38" s="17"/>
      <c r="B38" s="17" t="s">
        <v>104</v>
      </c>
      <c r="C38" s="3" t="s">
        <v>105</v>
      </c>
    </row>
    <row r="39" spans="1:3" ht="37.5">
      <c r="A39" s="17"/>
      <c r="B39" s="17" t="s">
        <v>131</v>
      </c>
      <c r="C39" s="3" t="s">
        <v>132</v>
      </c>
    </row>
    <row r="40" spans="1:3" ht="93.75">
      <c r="A40" s="17"/>
      <c r="B40" s="17" t="s">
        <v>133</v>
      </c>
      <c r="C40" s="3" t="s">
        <v>134</v>
      </c>
    </row>
    <row r="41" spans="1:3" ht="93.75">
      <c r="A41" s="17"/>
      <c r="B41" s="17" t="s">
        <v>135</v>
      </c>
      <c r="C41" s="3" t="s">
        <v>136</v>
      </c>
    </row>
    <row r="42" spans="1:3" ht="37.5">
      <c r="A42" s="17"/>
      <c r="B42" s="17" t="s">
        <v>137</v>
      </c>
      <c r="C42" s="3" t="s">
        <v>138</v>
      </c>
    </row>
    <row r="43" spans="1:3" ht="56.25">
      <c r="A43" s="17"/>
      <c r="B43" s="17" t="s">
        <v>139</v>
      </c>
      <c r="C43" s="3" t="s">
        <v>140</v>
      </c>
    </row>
    <row r="44" spans="1:3" ht="112.5">
      <c r="A44" s="17"/>
      <c r="B44" s="17" t="s">
        <v>106</v>
      </c>
      <c r="C44" s="3" t="s">
        <v>107</v>
      </c>
    </row>
    <row r="45" spans="1:3" ht="75">
      <c r="A45" s="17"/>
      <c r="B45" s="17" t="s">
        <v>108</v>
      </c>
      <c r="C45" s="3" t="s">
        <v>109</v>
      </c>
    </row>
    <row r="46" spans="1:3" ht="93.75">
      <c r="A46" s="17"/>
      <c r="B46" s="17" t="s">
        <v>141</v>
      </c>
      <c r="C46" s="3" t="s">
        <v>142</v>
      </c>
    </row>
    <row r="47" spans="1:3" ht="56.25">
      <c r="A47" s="21"/>
      <c r="B47" s="17" t="s">
        <v>114</v>
      </c>
      <c r="C47" s="3" t="s">
        <v>54</v>
      </c>
    </row>
    <row r="48" spans="1:3" ht="37.5">
      <c r="A48" s="17"/>
      <c r="B48" s="17" t="s">
        <v>115</v>
      </c>
      <c r="C48" s="3" t="s">
        <v>116</v>
      </c>
    </row>
    <row r="49" spans="1:3" ht="112.5">
      <c r="A49" s="17"/>
      <c r="B49" s="17" t="s">
        <v>300</v>
      </c>
      <c r="C49" s="3" t="s">
        <v>174</v>
      </c>
    </row>
    <row r="50" spans="1:3" ht="37.5">
      <c r="A50" s="17"/>
      <c r="B50" s="17" t="s">
        <v>117</v>
      </c>
      <c r="C50" s="3" t="s">
        <v>55</v>
      </c>
    </row>
    <row r="51" spans="1:3" ht="75.75" customHeight="1">
      <c r="A51" s="17"/>
      <c r="B51" s="17" t="s">
        <v>301</v>
      </c>
      <c r="C51" s="3" t="s">
        <v>229</v>
      </c>
    </row>
    <row r="52" spans="1:3" ht="103.5" customHeight="1">
      <c r="A52" s="17"/>
      <c r="B52" s="17" t="s">
        <v>302</v>
      </c>
      <c r="C52" s="3" t="s">
        <v>230</v>
      </c>
    </row>
    <row r="53" spans="1:3" ht="18.75">
      <c r="A53" s="17"/>
      <c r="B53" s="17" t="s">
        <v>15</v>
      </c>
      <c r="C53" s="3" t="s">
        <v>17</v>
      </c>
    </row>
    <row r="54" ht="15" hidden="1"/>
    <row r="55" ht="15" hidden="1"/>
    <row r="56" ht="15" hidden="1"/>
    <row r="57" ht="15" hidden="1"/>
    <row r="58" spans="1:3" ht="381" customHeight="1">
      <c r="A58" s="122" t="s">
        <v>304</v>
      </c>
      <c r="B58" s="123"/>
      <c r="C58" s="123"/>
    </row>
  </sheetData>
  <sheetProtection/>
  <mergeCells count="11">
    <mergeCell ref="A7:C7"/>
    <mergeCell ref="A8:C8"/>
    <mergeCell ref="A10:B10"/>
    <mergeCell ref="C10:C11"/>
    <mergeCell ref="A58:C58"/>
    <mergeCell ref="A1:C1"/>
    <mergeCell ref="A2:C2"/>
    <mergeCell ref="A3:C3"/>
    <mergeCell ref="A4:C4"/>
    <mergeCell ref="A5:C5"/>
    <mergeCell ref="A6:C6"/>
  </mergeCells>
  <printOptions/>
  <pageMargins left="0.7086614173228347" right="0.5118110236220472" top="0.35433070866141736" bottom="0.35433070866141736" header="0.31496062992125984" footer="0.31496062992125984"/>
  <pageSetup fitToHeight="10" fitToWidth="1" horizontalDpi="180" verticalDpi="18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C16"/>
  <sheetViews>
    <sheetView zoomScale="70" zoomScaleNormal="70" zoomScalePageLayoutView="0" workbookViewId="0" topLeftCell="A1">
      <selection activeCell="A4" sqref="A4:C4"/>
    </sheetView>
  </sheetViews>
  <sheetFormatPr defaultColWidth="9.140625" defaultRowHeight="15"/>
  <cols>
    <col min="1" max="1" width="15.28125" style="33" customWidth="1"/>
    <col min="2" max="2" width="31.7109375" style="33" customWidth="1"/>
    <col min="3" max="3" width="56.28125" style="33" customWidth="1"/>
    <col min="4" max="16384" width="9.140625" style="33" customWidth="1"/>
  </cols>
  <sheetData>
    <row r="1" spans="1:3" s="2" customFormat="1" ht="18.75">
      <c r="A1" s="115" t="s">
        <v>23</v>
      </c>
      <c r="B1" s="115"/>
      <c r="C1" s="115"/>
    </row>
    <row r="2" spans="1:3" s="2" customFormat="1" ht="18.75">
      <c r="A2" s="115" t="s">
        <v>259</v>
      </c>
      <c r="B2" s="115"/>
      <c r="C2" s="115"/>
    </row>
    <row r="3" spans="1:3" s="2" customFormat="1" ht="18.75">
      <c r="A3" s="115" t="s">
        <v>11</v>
      </c>
      <c r="B3" s="115"/>
      <c r="C3" s="115"/>
    </row>
    <row r="4" spans="1:3" s="2" customFormat="1" ht="18.75">
      <c r="A4" s="118" t="s">
        <v>312</v>
      </c>
      <c r="B4" s="118"/>
      <c r="C4" s="118"/>
    </row>
    <row r="5" spans="1:3" s="2" customFormat="1" ht="18.75">
      <c r="A5" s="115" t="s">
        <v>260</v>
      </c>
      <c r="B5" s="115"/>
      <c r="C5" s="115"/>
    </row>
    <row r="6" spans="1:3" s="2" customFormat="1" ht="18.75">
      <c r="A6" s="115" t="s">
        <v>11</v>
      </c>
      <c r="B6" s="115"/>
      <c r="C6" s="115"/>
    </row>
    <row r="7" spans="1:3" s="2" customFormat="1" ht="18.75">
      <c r="A7" s="115" t="s">
        <v>233</v>
      </c>
      <c r="B7" s="115"/>
      <c r="C7" s="115"/>
    </row>
    <row r="8" spans="1:3" ht="102" customHeight="1">
      <c r="A8" s="116" t="s">
        <v>280</v>
      </c>
      <c r="B8" s="117"/>
      <c r="C8" s="117"/>
    </row>
    <row r="10" spans="1:3" ht="18.75">
      <c r="A10" s="124" t="s">
        <v>25</v>
      </c>
      <c r="B10" s="124"/>
      <c r="C10" s="124" t="s">
        <v>281</v>
      </c>
    </row>
    <row r="11" spans="1:3" ht="18.75">
      <c r="A11" s="124"/>
      <c r="B11" s="124"/>
      <c r="C11" s="124"/>
    </row>
    <row r="12" spans="1:3" ht="168.75">
      <c r="A12" s="18" t="s">
        <v>24</v>
      </c>
      <c r="B12" s="18" t="s">
        <v>282</v>
      </c>
      <c r="C12" s="124"/>
    </row>
    <row r="13" spans="1:3" ht="18.75">
      <c r="A13" s="17">
        <v>1</v>
      </c>
      <c r="B13" s="17">
        <v>2</v>
      </c>
      <c r="C13" s="17">
        <v>3</v>
      </c>
    </row>
    <row r="14" spans="1:3" ht="75">
      <c r="A14" s="35">
        <v>791</v>
      </c>
      <c r="B14" s="22"/>
      <c r="C14" s="24" t="s">
        <v>283</v>
      </c>
    </row>
    <row r="15" spans="1:3" ht="37.5">
      <c r="A15" s="17">
        <v>791</v>
      </c>
      <c r="B15" s="21" t="s">
        <v>143</v>
      </c>
      <c r="C15" s="3" t="s">
        <v>145</v>
      </c>
    </row>
    <row r="16" spans="1:3" ht="37.5">
      <c r="A16" s="17">
        <v>791</v>
      </c>
      <c r="B16" s="21" t="s">
        <v>144</v>
      </c>
      <c r="C16" s="3" t="s">
        <v>146</v>
      </c>
    </row>
  </sheetData>
  <sheetProtection/>
  <mergeCells count="10">
    <mergeCell ref="C10:C12"/>
    <mergeCell ref="A10:B11"/>
    <mergeCell ref="A7:C7"/>
    <mergeCell ref="A8:C8"/>
    <mergeCell ref="A1:C1"/>
    <mergeCell ref="A2:C2"/>
    <mergeCell ref="A3:C3"/>
    <mergeCell ref="A4:C4"/>
    <mergeCell ref="A5:C5"/>
    <mergeCell ref="A6:C6"/>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4.xml><?xml version="1.0" encoding="utf-8"?>
<worksheet xmlns="http://schemas.openxmlformats.org/spreadsheetml/2006/main" xmlns:r="http://schemas.openxmlformats.org/officeDocument/2006/relationships">
  <dimension ref="A1:G40"/>
  <sheetViews>
    <sheetView zoomScale="75" zoomScaleNormal="75" zoomScalePageLayoutView="0" workbookViewId="0" topLeftCell="A1">
      <selection activeCell="A4" sqref="A4:C4"/>
    </sheetView>
  </sheetViews>
  <sheetFormatPr defaultColWidth="28.28125" defaultRowHeight="15"/>
  <cols>
    <col min="1" max="1" width="28.28125" style="25" customWidth="1"/>
    <col min="2" max="2" width="59.7109375" style="1" customWidth="1"/>
    <col min="3" max="3" width="14.140625" style="16" customWidth="1"/>
    <col min="4" max="6" width="9.140625" style="1" customWidth="1"/>
    <col min="7" max="7" width="10.7109375" style="1" customWidth="1"/>
    <col min="8" max="255" width="9.140625" style="1" customWidth="1"/>
    <col min="256" max="16384" width="28.28125" style="1" customWidth="1"/>
  </cols>
  <sheetData>
    <row r="1" spans="1:3" s="2" customFormat="1" ht="18.75">
      <c r="A1" s="115" t="s">
        <v>58</v>
      </c>
      <c r="B1" s="115"/>
      <c r="C1" s="115"/>
    </row>
    <row r="2" spans="1:3" s="2" customFormat="1" ht="18.75">
      <c r="A2" s="115" t="s">
        <v>259</v>
      </c>
      <c r="B2" s="115"/>
      <c r="C2" s="115"/>
    </row>
    <row r="3" spans="1:3" s="2" customFormat="1" ht="18.75">
      <c r="A3" s="115" t="s">
        <v>11</v>
      </c>
      <c r="B3" s="115"/>
      <c r="C3" s="115"/>
    </row>
    <row r="4" spans="1:3" s="2" customFormat="1" ht="18.75">
      <c r="A4" s="118" t="s">
        <v>313</v>
      </c>
      <c r="B4" s="118"/>
      <c r="C4" s="118"/>
    </row>
    <row r="5" spans="1:3" s="2" customFormat="1" ht="18.75">
      <c r="A5" s="115" t="s">
        <v>260</v>
      </c>
      <c r="B5" s="115"/>
      <c r="C5" s="115"/>
    </row>
    <row r="6" spans="1:3" s="2" customFormat="1" ht="18.75">
      <c r="A6" s="115" t="s">
        <v>11</v>
      </c>
      <c r="B6" s="115"/>
      <c r="C6" s="115"/>
    </row>
    <row r="7" spans="1:3" s="2" customFormat="1" ht="18.75">
      <c r="A7" s="115" t="s">
        <v>233</v>
      </c>
      <c r="B7" s="115"/>
      <c r="C7" s="115"/>
    </row>
    <row r="8" spans="1:3" ht="79.5" customHeight="1">
      <c r="A8" s="116" t="s">
        <v>284</v>
      </c>
      <c r="B8" s="116"/>
      <c r="C8" s="116"/>
    </row>
    <row r="9" spans="1:3" ht="131.25">
      <c r="A9" s="21" t="s">
        <v>25</v>
      </c>
      <c r="B9" s="17" t="s">
        <v>26</v>
      </c>
      <c r="C9" s="13" t="s">
        <v>59</v>
      </c>
    </row>
    <row r="10" spans="1:3" ht="18.75">
      <c r="A10" s="22">
        <v>1</v>
      </c>
      <c r="B10" s="18">
        <v>2</v>
      </c>
      <c r="C10" s="27">
        <v>3</v>
      </c>
    </row>
    <row r="11" spans="1:3" ht="18.75">
      <c r="A11" s="22"/>
      <c r="B11" s="24" t="s">
        <v>27</v>
      </c>
      <c r="C11" s="37">
        <f>C12+C34</f>
        <v>5649.299999999999</v>
      </c>
    </row>
    <row r="12" spans="1:3" ht="37.5">
      <c r="A12" s="6" t="s">
        <v>28</v>
      </c>
      <c r="B12" s="24" t="s">
        <v>29</v>
      </c>
      <c r="C12" s="37">
        <f>C13+C16+C19+C24+C26+C30+C33</f>
        <v>1080.4</v>
      </c>
    </row>
    <row r="13" spans="1:3" ht="37.5">
      <c r="A13" s="6" t="s">
        <v>30</v>
      </c>
      <c r="B13" s="24" t="s">
        <v>31</v>
      </c>
      <c r="C13" s="37">
        <f>C14</f>
        <v>112</v>
      </c>
    </row>
    <row r="14" spans="1:3" ht="18.75">
      <c r="A14" s="7" t="s">
        <v>32</v>
      </c>
      <c r="B14" s="3" t="s">
        <v>33</v>
      </c>
      <c r="C14" s="38">
        <f>C15</f>
        <v>112</v>
      </c>
    </row>
    <row r="15" spans="1:3" ht="112.5">
      <c r="A15" s="7" t="s">
        <v>34</v>
      </c>
      <c r="B15" s="3" t="s">
        <v>35</v>
      </c>
      <c r="C15" s="38">
        <v>112</v>
      </c>
    </row>
    <row r="16" spans="1:3" ht="37.5">
      <c r="A16" s="6" t="s">
        <v>36</v>
      </c>
      <c r="B16" s="24" t="s">
        <v>37</v>
      </c>
      <c r="C16" s="37">
        <f>C17</f>
        <v>27.1</v>
      </c>
    </row>
    <row r="17" spans="1:3" ht="18.75">
      <c r="A17" s="7" t="s">
        <v>38</v>
      </c>
      <c r="B17" s="3" t="s">
        <v>39</v>
      </c>
      <c r="C17" s="39">
        <f>C18</f>
        <v>27.1</v>
      </c>
    </row>
    <row r="18" spans="1:3" ht="18.75">
      <c r="A18" s="7" t="s">
        <v>40</v>
      </c>
      <c r="B18" s="3" t="s">
        <v>39</v>
      </c>
      <c r="C18" s="39">
        <v>27.1</v>
      </c>
    </row>
    <row r="19" spans="1:3" ht="37.5">
      <c r="A19" s="6" t="s">
        <v>41</v>
      </c>
      <c r="B19" s="24" t="s">
        <v>42</v>
      </c>
      <c r="C19" s="37">
        <f>C20+C21</f>
        <v>862.9</v>
      </c>
    </row>
    <row r="20" spans="1:3" ht="75">
      <c r="A20" s="7" t="s">
        <v>189</v>
      </c>
      <c r="B20" s="3" t="s">
        <v>43</v>
      </c>
      <c r="C20" s="39">
        <v>94</v>
      </c>
    </row>
    <row r="21" spans="1:3" ht="18.75">
      <c r="A21" s="7" t="s">
        <v>44</v>
      </c>
      <c r="B21" s="3" t="s">
        <v>45</v>
      </c>
      <c r="C21" s="39">
        <f>C22+C23</f>
        <v>768.9</v>
      </c>
    </row>
    <row r="22" spans="1:3" ht="56.25">
      <c r="A22" s="7" t="s">
        <v>190</v>
      </c>
      <c r="B22" s="3" t="s">
        <v>191</v>
      </c>
      <c r="C22" s="39">
        <v>433.9</v>
      </c>
    </row>
    <row r="23" spans="1:3" ht="56.25">
      <c r="A23" s="7" t="s">
        <v>192</v>
      </c>
      <c r="B23" s="3" t="s">
        <v>193</v>
      </c>
      <c r="C23" s="39">
        <v>335</v>
      </c>
    </row>
    <row r="24" spans="1:3" s="8" customFormat="1" ht="37.5">
      <c r="A24" s="6" t="s">
        <v>195</v>
      </c>
      <c r="B24" s="24" t="s">
        <v>46</v>
      </c>
      <c r="C24" s="37">
        <f>C25</f>
        <v>4.5</v>
      </c>
    </row>
    <row r="25" spans="1:3" ht="131.25">
      <c r="A25" s="7" t="s">
        <v>194</v>
      </c>
      <c r="B25" s="3" t="s">
        <v>47</v>
      </c>
      <c r="C25" s="39">
        <v>4.5</v>
      </c>
    </row>
    <row r="26" spans="1:3" ht="75">
      <c r="A26" s="6" t="s">
        <v>48</v>
      </c>
      <c r="B26" s="24" t="s">
        <v>2</v>
      </c>
      <c r="C26" s="37">
        <f>C27+C29</f>
        <v>73.4</v>
      </c>
    </row>
    <row r="27" spans="1:3" ht="150">
      <c r="A27" s="7" t="s">
        <v>49</v>
      </c>
      <c r="B27" s="3" t="s">
        <v>50</v>
      </c>
      <c r="C27" s="39">
        <f>C28</f>
        <v>73.4</v>
      </c>
    </row>
    <row r="28" spans="1:3" ht="56.25">
      <c r="A28" s="7" t="s">
        <v>216</v>
      </c>
      <c r="B28" s="3" t="s">
        <v>215</v>
      </c>
      <c r="C28" s="39">
        <v>73.4</v>
      </c>
    </row>
    <row r="29" spans="1:3" ht="112.5">
      <c r="A29" s="21" t="s">
        <v>125</v>
      </c>
      <c r="B29" s="3" t="s">
        <v>222</v>
      </c>
      <c r="C29" s="39"/>
    </row>
    <row r="30" spans="1:3" ht="56.25">
      <c r="A30" s="6" t="s">
        <v>52</v>
      </c>
      <c r="B30" s="24" t="s">
        <v>3</v>
      </c>
      <c r="C30" s="37">
        <f>C31+C32</f>
        <v>0.5</v>
      </c>
    </row>
    <row r="31" spans="1:3" ht="56.25">
      <c r="A31" s="7" t="s">
        <v>101</v>
      </c>
      <c r="B31" s="3" t="s">
        <v>150</v>
      </c>
      <c r="C31" s="39">
        <v>0.5</v>
      </c>
    </row>
    <row r="32" spans="1:7" ht="56.25">
      <c r="A32" s="7" t="s">
        <v>103</v>
      </c>
      <c r="B32" s="3" t="s">
        <v>53</v>
      </c>
      <c r="C32" s="39">
        <v>0</v>
      </c>
      <c r="D32" s="126"/>
      <c r="E32" s="126"/>
      <c r="F32" s="126"/>
      <c r="G32" s="126"/>
    </row>
    <row r="33" spans="1:7" ht="18.75">
      <c r="A33" s="6"/>
      <c r="B33" s="24"/>
      <c r="C33" s="37"/>
      <c r="D33" s="125"/>
      <c r="E33" s="126"/>
      <c r="F33" s="126"/>
      <c r="G33" s="126"/>
    </row>
    <row r="34" spans="1:3" s="8" customFormat="1" ht="37.5">
      <c r="A34" s="44" t="s">
        <v>15</v>
      </c>
      <c r="B34" s="24" t="s">
        <v>56</v>
      </c>
      <c r="C34" s="37">
        <f>C35</f>
        <v>4568.9</v>
      </c>
    </row>
    <row r="35" spans="1:3" s="8" customFormat="1" ht="56.25">
      <c r="A35" s="44" t="s">
        <v>15</v>
      </c>
      <c r="B35" s="24" t="s">
        <v>57</v>
      </c>
      <c r="C35" s="40">
        <f>SUM(C36:C40)</f>
        <v>4568.9</v>
      </c>
    </row>
    <row r="36" spans="1:3" ht="37.5">
      <c r="A36" s="45" t="s">
        <v>305</v>
      </c>
      <c r="B36" s="3" t="s">
        <v>217</v>
      </c>
      <c r="C36" s="41">
        <v>481.2</v>
      </c>
    </row>
    <row r="37" spans="1:7" s="8" customFormat="1" ht="56.25">
      <c r="A37" s="45" t="s">
        <v>306</v>
      </c>
      <c r="B37" s="3" t="s">
        <v>218</v>
      </c>
      <c r="C37" s="42">
        <v>2911.5</v>
      </c>
      <c r="G37" s="19"/>
    </row>
    <row r="38" spans="1:3" ht="75">
      <c r="A38" s="45" t="s">
        <v>307</v>
      </c>
      <c r="B38" s="3" t="s">
        <v>231</v>
      </c>
      <c r="C38" s="43">
        <v>100.2</v>
      </c>
    </row>
    <row r="39" spans="1:3" ht="112.5">
      <c r="A39" s="45" t="s">
        <v>308</v>
      </c>
      <c r="B39" s="3" t="s">
        <v>196</v>
      </c>
      <c r="C39" s="43">
        <v>576</v>
      </c>
    </row>
    <row r="40" spans="1:3" ht="37.5">
      <c r="A40" s="45" t="s">
        <v>309</v>
      </c>
      <c r="B40" s="3" t="s">
        <v>232</v>
      </c>
      <c r="C40" s="43">
        <v>500</v>
      </c>
    </row>
  </sheetData>
  <sheetProtection/>
  <mergeCells count="10">
    <mergeCell ref="D33:G33"/>
    <mergeCell ref="D32:G32"/>
    <mergeCell ref="A7:C7"/>
    <mergeCell ref="A8:C8"/>
    <mergeCell ref="A1:C1"/>
    <mergeCell ref="A2:C2"/>
    <mergeCell ref="A3:C3"/>
    <mergeCell ref="A4:C4"/>
    <mergeCell ref="A5:C5"/>
    <mergeCell ref="A6:C6"/>
  </mergeCells>
  <printOptions/>
  <pageMargins left="0.9055118110236221" right="0.3937007874015748" top="0.3937007874015748" bottom="0.3937007874015748" header="0.31496062992125984" footer="0.31496062992125984"/>
  <pageSetup fitToHeight="4" horizontalDpi="180" verticalDpi="18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2:G43"/>
  <sheetViews>
    <sheetView zoomScale="75" zoomScaleNormal="75" zoomScalePageLayoutView="0" workbookViewId="0" topLeftCell="A1">
      <selection activeCell="A5" sqref="A5:D5"/>
    </sheetView>
  </sheetViews>
  <sheetFormatPr defaultColWidth="9.140625" defaultRowHeight="15"/>
  <cols>
    <col min="1" max="1" width="28.28125" style="46" customWidth="1"/>
    <col min="2" max="2" width="57.8515625" style="12" customWidth="1"/>
    <col min="3" max="3" width="14.28125" style="12" customWidth="1"/>
    <col min="4" max="4" width="14.140625" style="9" customWidth="1"/>
    <col min="5" max="16384" width="9.140625" style="1" customWidth="1"/>
  </cols>
  <sheetData>
    <row r="2" spans="1:4" s="2" customFormat="1" ht="18.75">
      <c r="A2" s="132" t="s">
        <v>61</v>
      </c>
      <c r="B2" s="132"/>
      <c r="C2" s="132"/>
      <c r="D2" s="132"/>
    </row>
    <row r="3" spans="1:4" s="2" customFormat="1" ht="18.75">
      <c r="A3" s="132" t="s">
        <v>259</v>
      </c>
      <c r="B3" s="132"/>
      <c r="C3" s="132"/>
      <c r="D3" s="132"/>
    </row>
    <row r="4" spans="1:4" s="2" customFormat="1" ht="18.75">
      <c r="A4" s="132" t="s">
        <v>11</v>
      </c>
      <c r="B4" s="132"/>
      <c r="C4" s="132"/>
      <c r="D4" s="132"/>
    </row>
    <row r="5" spans="1:4" s="2" customFormat="1" ht="18.75">
      <c r="A5" s="133" t="s">
        <v>313</v>
      </c>
      <c r="B5" s="133"/>
      <c r="C5" s="133"/>
      <c r="D5" s="133"/>
    </row>
    <row r="6" spans="1:4" s="2" customFormat="1" ht="18.75">
      <c r="A6" s="132" t="s">
        <v>260</v>
      </c>
      <c r="B6" s="132"/>
      <c r="C6" s="132"/>
      <c r="D6" s="132"/>
    </row>
    <row r="7" spans="1:4" s="2" customFormat="1" ht="18.75">
      <c r="A7" s="132" t="s">
        <v>11</v>
      </c>
      <c r="B7" s="132"/>
      <c r="C7" s="132"/>
      <c r="D7" s="132"/>
    </row>
    <row r="8" spans="1:4" s="2" customFormat="1" ht="18.75">
      <c r="A8" s="132" t="s">
        <v>235</v>
      </c>
      <c r="B8" s="132"/>
      <c r="C8" s="132"/>
      <c r="D8" s="132"/>
    </row>
    <row r="9" spans="1:4" ht="92.25" customHeight="1">
      <c r="A9" s="127" t="s">
        <v>261</v>
      </c>
      <c r="B9" s="127"/>
      <c r="C9" s="127"/>
      <c r="D9" s="127"/>
    </row>
    <row r="10" spans="1:4" ht="18.75">
      <c r="A10" s="28"/>
      <c r="B10" s="28"/>
      <c r="C10" s="28"/>
      <c r="D10" s="4"/>
    </row>
    <row r="11" spans="1:4" ht="18.75">
      <c r="A11" s="128" t="s">
        <v>25</v>
      </c>
      <c r="B11" s="128" t="s">
        <v>60</v>
      </c>
      <c r="C11" s="130" t="s">
        <v>59</v>
      </c>
      <c r="D11" s="131"/>
    </row>
    <row r="12" spans="1:4" ht="18.75">
      <c r="A12" s="129"/>
      <c r="B12" s="129"/>
      <c r="C12" s="10" t="s">
        <v>236</v>
      </c>
      <c r="D12" s="20" t="s">
        <v>237</v>
      </c>
    </row>
    <row r="13" spans="1:4" ht="18.75">
      <c r="A13" s="11">
        <v>1</v>
      </c>
      <c r="B13" s="11">
        <v>2</v>
      </c>
      <c r="C13" s="11">
        <v>3</v>
      </c>
      <c r="D13" s="5">
        <v>4</v>
      </c>
    </row>
    <row r="14" spans="1:4" ht="18.75">
      <c r="A14" s="18"/>
      <c r="B14" s="24" t="s">
        <v>27</v>
      </c>
      <c r="C14" s="49">
        <f>C15+C37</f>
        <v>5658.5</v>
      </c>
      <c r="D14" s="49">
        <f>D15+D37</f>
        <v>5672.9</v>
      </c>
    </row>
    <row r="15" spans="1:4" ht="37.5">
      <c r="A15" s="47" t="s">
        <v>28</v>
      </c>
      <c r="B15" s="24" t="s">
        <v>29</v>
      </c>
      <c r="C15" s="49">
        <f>C16+C19+C22+C27+C29+C33</f>
        <v>1104.1</v>
      </c>
      <c r="D15" s="49">
        <f>D16+D19+D22+D27+D29+D33+D36</f>
        <v>1118.5</v>
      </c>
    </row>
    <row r="16" spans="1:4" ht="37.5">
      <c r="A16" s="47" t="s">
        <v>30</v>
      </c>
      <c r="B16" s="24" t="s">
        <v>31</v>
      </c>
      <c r="C16" s="49">
        <f>C18</f>
        <v>128.1</v>
      </c>
      <c r="D16" s="49">
        <f>D17</f>
        <v>139.1</v>
      </c>
    </row>
    <row r="17" spans="1:4" ht="18.75">
      <c r="A17" s="48" t="s">
        <v>32</v>
      </c>
      <c r="B17" s="3" t="s">
        <v>33</v>
      </c>
      <c r="C17" s="38">
        <f>C18</f>
        <v>128.1</v>
      </c>
      <c r="D17" s="38">
        <f>D18</f>
        <v>139.1</v>
      </c>
    </row>
    <row r="18" spans="1:4" ht="131.25">
      <c r="A18" s="48" t="s">
        <v>34</v>
      </c>
      <c r="B18" s="3" t="s">
        <v>35</v>
      </c>
      <c r="C18" s="38">
        <v>128.1</v>
      </c>
      <c r="D18" s="38">
        <v>139.1</v>
      </c>
    </row>
    <row r="19" spans="1:4" ht="37.5">
      <c r="A19" s="47" t="s">
        <v>36</v>
      </c>
      <c r="B19" s="24" t="s">
        <v>37</v>
      </c>
      <c r="C19" s="49">
        <f>C20</f>
        <v>27.1</v>
      </c>
      <c r="D19" s="49">
        <f>D20</f>
        <v>27.1</v>
      </c>
    </row>
    <row r="20" spans="1:4" ht="18.75">
      <c r="A20" s="48" t="s">
        <v>38</v>
      </c>
      <c r="B20" s="3" t="s">
        <v>39</v>
      </c>
      <c r="C20" s="38">
        <f>C21</f>
        <v>27.1</v>
      </c>
      <c r="D20" s="38">
        <f>D21</f>
        <v>27.1</v>
      </c>
    </row>
    <row r="21" spans="1:4" ht="18.75">
      <c r="A21" s="48" t="s">
        <v>40</v>
      </c>
      <c r="B21" s="3" t="s">
        <v>39</v>
      </c>
      <c r="C21" s="38">
        <v>27.1</v>
      </c>
      <c r="D21" s="38">
        <v>27.1</v>
      </c>
    </row>
    <row r="22" spans="1:4" ht="37.5">
      <c r="A22" s="47" t="s">
        <v>41</v>
      </c>
      <c r="B22" s="24" t="s">
        <v>42</v>
      </c>
      <c r="C22" s="49">
        <f>C23+C24</f>
        <v>870.1</v>
      </c>
      <c r="D22" s="49">
        <f>D23+D24</f>
        <v>873.1</v>
      </c>
    </row>
    <row r="23" spans="1:4" ht="75">
      <c r="A23" s="48" t="s">
        <v>189</v>
      </c>
      <c r="B23" s="3" t="s">
        <v>43</v>
      </c>
      <c r="C23" s="38">
        <v>97</v>
      </c>
      <c r="D23" s="38">
        <v>100</v>
      </c>
    </row>
    <row r="24" spans="1:4" ht="18.75">
      <c r="A24" s="48" t="s">
        <v>44</v>
      </c>
      <c r="B24" s="3" t="s">
        <v>45</v>
      </c>
      <c r="C24" s="38">
        <f>C25+C26</f>
        <v>773.1</v>
      </c>
      <c r="D24" s="38">
        <f>D25+D26</f>
        <v>773.1</v>
      </c>
    </row>
    <row r="25" spans="1:4" ht="56.25">
      <c r="A25" s="48" t="s">
        <v>190</v>
      </c>
      <c r="B25" s="3" t="s">
        <v>191</v>
      </c>
      <c r="C25" s="38">
        <v>436.1</v>
      </c>
      <c r="D25" s="38">
        <v>436.1</v>
      </c>
    </row>
    <row r="26" spans="1:4" ht="56.25">
      <c r="A26" s="48" t="s">
        <v>192</v>
      </c>
      <c r="B26" s="3" t="s">
        <v>193</v>
      </c>
      <c r="C26" s="39">
        <v>337</v>
      </c>
      <c r="D26" s="39">
        <v>337</v>
      </c>
    </row>
    <row r="27" spans="1:4" ht="37.5">
      <c r="A27" s="47" t="s">
        <v>195</v>
      </c>
      <c r="B27" s="24" t="s">
        <v>46</v>
      </c>
      <c r="C27" s="49">
        <f>C28</f>
        <v>4.5</v>
      </c>
      <c r="D27" s="49">
        <f>D28</f>
        <v>4.5</v>
      </c>
    </row>
    <row r="28" spans="1:4" ht="131.25">
      <c r="A28" s="48" t="s">
        <v>194</v>
      </c>
      <c r="B28" s="3" t="s">
        <v>47</v>
      </c>
      <c r="C28" s="38">
        <v>4.5</v>
      </c>
      <c r="D28" s="38">
        <v>4.5</v>
      </c>
    </row>
    <row r="29" spans="1:4" ht="75">
      <c r="A29" s="47" t="s">
        <v>48</v>
      </c>
      <c r="B29" s="24" t="s">
        <v>2</v>
      </c>
      <c r="C29" s="49">
        <f>C30+C32</f>
        <v>73.8</v>
      </c>
      <c r="D29" s="49">
        <f>D30+D32</f>
        <v>74.2</v>
      </c>
    </row>
    <row r="30" spans="1:4" ht="150">
      <c r="A30" s="48" t="s">
        <v>49</v>
      </c>
      <c r="B30" s="3" t="s">
        <v>50</v>
      </c>
      <c r="C30" s="38">
        <f>C31</f>
        <v>73.8</v>
      </c>
      <c r="D30" s="38">
        <f>D31</f>
        <v>74.2</v>
      </c>
    </row>
    <row r="31" spans="1:4" ht="56.25">
      <c r="A31" s="48" t="s">
        <v>216</v>
      </c>
      <c r="B31" s="3" t="s">
        <v>215</v>
      </c>
      <c r="C31" s="38">
        <v>73.8</v>
      </c>
      <c r="D31" s="38">
        <v>74.2</v>
      </c>
    </row>
    <row r="32" spans="1:4" ht="112.5">
      <c r="A32" s="17" t="s">
        <v>125</v>
      </c>
      <c r="B32" s="3" t="s">
        <v>222</v>
      </c>
      <c r="C32" s="38"/>
      <c r="D32" s="38"/>
    </row>
    <row r="33" spans="1:4" ht="56.25">
      <c r="A33" s="47" t="s">
        <v>52</v>
      </c>
      <c r="B33" s="24" t="s">
        <v>3</v>
      </c>
      <c r="C33" s="49">
        <f>C34+C35</f>
        <v>0.5</v>
      </c>
      <c r="D33" s="49">
        <f>D34+D35</f>
        <v>0.5</v>
      </c>
    </row>
    <row r="34" spans="1:4" ht="56.25">
      <c r="A34" s="48" t="s">
        <v>101</v>
      </c>
      <c r="B34" s="3" t="s">
        <v>150</v>
      </c>
      <c r="C34" s="38">
        <v>0.5</v>
      </c>
      <c r="D34" s="38">
        <v>0.5</v>
      </c>
    </row>
    <row r="35" spans="1:4" ht="56.25">
      <c r="A35" s="48" t="s">
        <v>103</v>
      </c>
      <c r="B35" s="3" t="s">
        <v>53</v>
      </c>
      <c r="C35" s="38"/>
      <c r="D35" s="38"/>
    </row>
    <row r="36" spans="1:7" ht="37.5">
      <c r="A36" s="47" t="s">
        <v>241</v>
      </c>
      <c r="B36" s="24" t="s">
        <v>242</v>
      </c>
      <c r="C36" s="37"/>
      <c r="D36" s="50"/>
      <c r="E36" s="25"/>
      <c r="F36" s="25"/>
      <c r="G36" s="25"/>
    </row>
    <row r="37" spans="1:4" ht="37.5">
      <c r="A37" s="44" t="s">
        <v>15</v>
      </c>
      <c r="B37" s="24" t="s">
        <v>56</v>
      </c>
      <c r="C37" s="49">
        <f>C38</f>
        <v>4554.4</v>
      </c>
      <c r="D37" s="49">
        <f>D38</f>
        <v>4554.4</v>
      </c>
    </row>
    <row r="38" spans="1:4" ht="56.25">
      <c r="A38" s="44" t="s">
        <v>15</v>
      </c>
      <c r="B38" s="24" t="s">
        <v>57</v>
      </c>
      <c r="C38" s="51">
        <f>C39+C40+C41+C42+C43</f>
        <v>4554.4</v>
      </c>
      <c r="D38" s="51">
        <f>D39+D40+D41+D42+D43</f>
        <v>4554.4</v>
      </c>
    </row>
    <row r="39" spans="1:4" ht="37.5">
      <c r="A39" s="45" t="s">
        <v>305</v>
      </c>
      <c r="B39" s="3" t="s">
        <v>217</v>
      </c>
      <c r="C39" s="52">
        <v>308.2</v>
      </c>
      <c r="D39" s="52">
        <v>280.3</v>
      </c>
    </row>
    <row r="40" spans="1:4" ht="56.25">
      <c r="A40" s="45" t="s">
        <v>306</v>
      </c>
      <c r="B40" s="3" t="s">
        <v>218</v>
      </c>
      <c r="C40" s="53">
        <v>3070</v>
      </c>
      <c r="D40" s="53">
        <v>3097.9</v>
      </c>
    </row>
    <row r="41" spans="1:4" ht="75">
      <c r="A41" s="45" t="s">
        <v>307</v>
      </c>
      <c r="B41" s="3" t="s">
        <v>231</v>
      </c>
      <c r="C41" s="43">
        <v>100.2</v>
      </c>
      <c r="D41" s="43">
        <v>100.2</v>
      </c>
    </row>
    <row r="42" spans="1:4" ht="112.5">
      <c r="A42" s="45" t="s">
        <v>308</v>
      </c>
      <c r="B42" s="3" t="s">
        <v>196</v>
      </c>
      <c r="C42" s="54">
        <v>576</v>
      </c>
      <c r="D42" s="54">
        <v>576</v>
      </c>
    </row>
    <row r="43" spans="1:4" ht="37.5">
      <c r="A43" s="45" t="s">
        <v>309</v>
      </c>
      <c r="B43" s="3" t="s">
        <v>232</v>
      </c>
      <c r="C43" s="54">
        <v>500</v>
      </c>
      <c r="D43" s="54">
        <v>500</v>
      </c>
    </row>
  </sheetData>
  <sheetProtection/>
  <mergeCells count="11">
    <mergeCell ref="A8:D8"/>
    <mergeCell ref="A9:D9"/>
    <mergeCell ref="A11:A12"/>
    <mergeCell ref="B11:B12"/>
    <mergeCell ref="C11:D11"/>
    <mergeCell ref="A7:D7"/>
    <mergeCell ref="A2:D2"/>
    <mergeCell ref="A3:D3"/>
    <mergeCell ref="A4:D4"/>
    <mergeCell ref="A5:D5"/>
    <mergeCell ref="A6:D6"/>
  </mergeCells>
  <printOptions/>
  <pageMargins left="0.9055118110236221" right="0.3937007874015748" top="0.5905511811023623" bottom="0.3937007874015748" header="0.31496062992125984" footer="0.31496062992125984"/>
  <pageSetup fitToHeight="4" fitToWidth="1" horizontalDpi="180" verticalDpi="18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E70"/>
  <sheetViews>
    <sheetView zoomScale="80" zoomScaleNormal="80" zoomScalePageLayoutView="0" workbookViewId="0" topLeftCell="A1">
      <selection activeCell="A4" sqref="A4:E4"/>
    </sheetView>
  </sheetViews>
  <sheetFormatPr defaultColWidth="55.7109375" defaultRowHeight="15"/>
  <cols>
    <col min="1" max="1" width="55.7109375" style="57" customWidth="1"/>
    <col min="2" max="2" width="12.00390625" style="80" customWidth="1"/>
    <col min="3" max="3" width="16.28125" style="81" customWidth="1"/>
    <col min="4" max="4" width="8.28125" style="81" customWidth="1"/>
    <col min="5" max="5" width="15.57421875" style="82" customWidth="1"/>
    <col min="6" max="255" width="9.140625" style="56" customWidth="1"/>
    <col min="256" max="16384" width="55.7109375" style="56" customWidth="1"/>
  </cols>
  <sheetData>
    <row r="1" spans="1:5" s="55" customFormat="1" ht="18.75">
      <c r="A1" s="134" t="s">
        <v>62</v>
      </c>
      <c r="B1" s="134"/>
      <c r="C1" s="134"/>
      <c r="D1" s="134"/>
      <c r="E1" s="134"/>
    </row>
    <row r="2" spans="1:5" s="55" customFormat="1" ht="18.75">
      <c r="A2" s="134" t="s">
        <v>257</v>
      </c>
      <c r="B2" s="134"/>
      <c r="C2" s="134"/>
      <c r="D2" s="134"/>
      <c r="E2" s="134"/>
    </row>
    <row r="3" spans="1:5" s="55" customFormat="1" ht="18.75">
      <c r="A3" s="134" t="s">
        <v>11</v>
      </c>
      <c r="B3" s="134"/>
      <c r="C3" s="134"/>
      <c r="D3" s="134"/>
      <c r="E3" s="134"/>
    </row>
    <row r="4" spans="1:5" s="55" customFormat="1" ht="18.75">
      <c r="A4" s="138" t="s">
        <v>313</v>
      </c>
      <c r="B4" s="138"/>
      <c r="C4" s="138"/>
      <c r="D4" s="138"/>
      <c r="E4" s="138"/>
    </row>
    <row r="5" spans="1:5" s="55" customFormat="1" ht="18.75">
      <c r="A5" s="134" t="s">
        <v>285</v>
      </c>
      <c r="B5" s="134"/>
      <c r="C5" s="134"/>
      <c r="D5" s="134"/>
      <c r="E5" s="134"/>
    </row>
    <row r="6" spans="1:5" s="55" customFormat="1" ht="18.75">
      <c r="A6" s="134" t="s">
        <v>11</v>
      </c>
      <c r="B6" s="134"/>
      <c r="C6" s="134"/>
      <c r="D6" s="134"/>
      <c r="E6" s="134"/>
    </row>
    <row r="7" spans="1:5" s="55" customFormat="1" ht="18.75">
      <c r="A7" s="134" t="s">
        <v>233</v>
      </c>
      <c r="B7" s="134"/>
      <c r="C7" s="134"/>
      <c r="D7" s="134"/>
      <c r="E7" s="134"/>
    </row>
    <row r="8" spans="1:5" ht="18.75">
      <c r="A8" s="135"/>
      <c r="B8" s="135"/>
      <c r="C8" s="135"/>
      <c r="D8" s="135"/>
      <c r="E8" s="135"/>
    </row>
    <row r="9" spans="1:5" ht="89.25" customHeight="1">
      <c r="A9" s="136" t="s">
        <v>286</v>
      </c>
      <c r="B9" s="136"/>
      <c r="C9" s="136"/>
      <c r="D9" s="136"/>
      <c r="E9" s="136"/>
    </row>
    <row r="10" spans="1:5" s="57" customFormat="1" ht="18.75">
      <c r="A10" s="137"/>
      <c r="B10" s="137"/>
      <c r="C10" s="137"/>
      <c r="D10" s="137"/>
      <c r="E10" s="137"/>
    </row>
    <row r="11" spans="1:5" ht="37.5">
      <c r="A11" s="18" t="s">
        <v>63</v>
      </c>
      <c r="B11" s="58" t="s">
        <v>64</v>
      </c>
      <c r="C11" s="59" t="s">
        <v>198</v>
      </c>
      <c r="D11" s="59" t="s">
        <v>66</v>
      </c>
      <c r="E11" s="60" t="s">
        <v>219</v>
      </c>
    </row>
    <row r="12" spans="1:5" ht="18.75">
      <c r="A12" s="17">
        <v>1</v>
      </c>
      <c r="B12" s="61" t="s">
        <v>293</v>
      </c>
      <c r="C12" s="30">
        <v>3</v>
      </c>
      <c r="D12" s="30">
        <v>4</v>
      </c>
      <c r="E12" s="61">
        <v>5</v>
      </c>
    </row>
    <row r="13" spans="1:5" ht="18.75">
      <c r="A13" s="22" t="s">
        <v>27</v>
      </c>
      <c r="B13" s="58"/>
      <c r="C13" s="59"/>
      <c r="D13" s="59"/>
      <c r="E13" s="83">
        <f>E14+E33+E38+E44+E49+'Прил.8 цел.ст.'!D51</f>
        <v>5649.3</v>
      </c>
    </row>
    <row r="14" spans="1:5" s="63" customFormat="1" ht="37.5">
      <c r="A14" s="22" t="s">
        <v>67</v>
      </c>
      <c r="B14" s="58" t="s">
        <v>68</v>
      </c>
      <c r="C14" s="59"/>
      <c r="D14" s="59"/>
      <c r="E14" s="83">
        <f>E15+E19+E29+E25</f>
        <v>2804.1000000000004</v>
      </c>
    </row>
    <row r="15" spans="1:5" ht="56.25">
      <c r="A15" s="21" t="s">
        <v>214</v>
      </c>
      <c r="B15" s="61" t="s">
        <v>207</v>
      </c>
      <c r="C15" s="30"/>
      <c r="D15" s="30"/>
      <c r="E15" s="38">
        <f>E16</f>
        <v>750.3</v>
      </c>
    </row>
    <row r="16" spans="1:5" ht="112.5">
      <c r="A16" s="21" t="s">
        <v>291</v>
      </c>
      <c r="B16" s="61" t="s">
        <v>207</v>
      </c>
      <c r="C16" s="58" t="s">
        <v>223</v>
      </c>
      <c r="D16" s="30"/>
      <c r="E16" s="38">
        <f>E17</f>
        <v>750.3</v>
      </c>
    </row>
    <row r="17" spans="1:5" ht="18.75">
      <c r="A17" s="21" t="s">
        <v>213</v>
      </c>
      <c r="B17" s="61" t="s">
        <v>207</v>
      </c>
      <c r="C17" s="61" t="s">
        <v>224</v>
      </c>
      <c r="D17" s="30"/>
      <c r="E17" s="38">
        <f>E18</f>
        <v>750.3</v>
      </c>
    </row>
    <row r="18" spans="1:5" ht="112.5">
      <c r="A18" s="21" t="s">
        <v>70</v>
      </c>
      <c r="B18" s="61" t="s">
        <v>207</v>
      </c>
      <c r="C18" s="61" t="s">
        <v>224</v>
      </c>
      <c r="D18" s="30">
        <v>100</v>
      </c>
      <c r="E18" s="38">
        <v>750.3</v>
      </c>
    </row>
    <row r="19" spans="1:5" ht="93.75">
      <c r="A19" s="21" t="s">
        <v>73</v>
      </c>
      <c r="B19" s="61" t="s">
        <v>74</v>
      </c>
      <c r="C19" s="30"/>
      <c r="D19" s="30"/>
      <c r="E19" s="38">
        <f>E20</f>
        <v>2038.3000000000002</v>
      </c>
    </row>
    <row r="20" spans="1:5" ht="112.5">
      <c r="A20" s="21" t="s">
        <v>291</v>
      </c>
      <c r="B20" s="61" t="s">
        <v>74</v>
      </c>
      <c r="C20" s="58" t="s">
        <v>223</v>
      </c>
      <c r="D20" s="30"/>
      <c r="E20" s="38">
        <f>E21</f>
        <v>2038.3000000000002</v>
      </c>
    </row>
    <row r="21" spans="1:5" ht="37.5">
      <c r="A21" s="21" t="s">
        <v>69</v>
      </c>
      <c r="B21" s="61" t="s">
        <v>74</v>
      </c>
      <c r="C21" s="61" t="s">
        <v>225</v>
      </c>
      <c r="D21" s="30"/>
      <c r="E21" s="38">
        <f>E22+E23+E24</f>
        <v>2038.3000000000002</v>
      </c>
    </row>
    <row r="22" spans="1:5" ht="112.5">
      <c r="A22" s="21" t="s">
        <v>70</v>
      </c>
      <c r="B22" s="61" t="s">
        <v>74</v>
      </c>
      <c r="C22" s="61" t="s">
        <v>225</v>
      </c>
      <c r="D22" s="30">
        <v>100</v>
      </c>
      <c r="E22" s="38">
        <v>1511.2</v>
      </c>
    </row>
    <row r="23" spans="1:5" ht="37.5">
      <c r="A23" s="21" t="s">
        <v>71</v>
      </c>
      <c r="B23" s="61" t="s">
        <v>74</v>
      </c>
      <c r="C23" s="61" t="s">
        <v>225</v>
      </c>
      <c r="D23" s="30">
        <v>200</v>
      </c>
      <c r="E23" s="38">
        <v>498.1</v>
      </c>
    </row>
    <row r="24" spans="1:5" ht="18.75">
      <c r="A24" s="21" t="s">
        <v>72</v>
      </c>
      <c r="B24" s="61" t="s">
        <v>74</v>
      </c>
      <c r="C24" s="61" t="s">
        <v>225</v>
      </c>
      <c r="D24" s="30">
        <v>800</v>
      </c>
      <c r="E24" s="38">
        <v>29</v>
      </c>
    </row>
    <row r="25" spans="1:5" s="67" customFormat="1" ht="37.5">
      <c r="A25" s="64" t="s">
        <v>288</v>
      </c>
      <c r="B25" s="65" t="s">
        <v>276</v>
      </c>
      <c r="C25" s="66"/>
      <c r="D25" s="66"/>
      <c r="E25" s="37">
        <f>E26</f>
        <v>14.5</v>
      </c>
    </row>
    <row r="26" spans="1:5" s="67" customFormat="1" ht="18.75">
      <c r="A26" s="68" t="s">
        <v>77</v>
      </c>
      <c r="B26" s="69" t="s">
        <v>276</v>
      </c>
      <c r="C26" s="70">
        <v>9900000000</v>
      </c>
      <c r="D26" s="70"/>
      <c r="E26" s="39">
        <f>E27</f>
        <v>14.5</v>
      </c>
    </row>
    <row r="27" spans="1:5" s="67" customFormat="1" ht="37.5">
      <c r="A27" s="68" t="s">
        <v>289</v>
      </c>
      <c r="B27" s="69" t="s">
        <v>276</v>
      </c>
      <c r="C27" s="70">
        <v>9900000220</v>
      </c>
      <c r="D27" s="70"/>
      <c r="E27" s="39">
        <f>E28</f>
        <v>14.5</v>
      </c>
    </row>
    <row r="28" spans="1:5" s="67" customFormat="1" ht="37.5">
      <c r="A28" s="68" t="s">
        <v>71</v>
      </c>
      <c r="B28" s="69" t="s">
        <v>276</v>
      </c>
      <c r="C28" s="70">
        <v>9900000220</v>
      </c>
      <c r="D28" s="70">
        <v>200</v>
      </c>
      <c r="E28" s="39">
        <v>14.5</v>
      </c>
    </row>
    <row r="29" spans="1:5" s="63" customFormat="1" ht="18.75">
      <c r="A29" s="22" t="s">
        <v>75</v>
      </c>
      <c r="B29" s="58" t="s">
        <v>76</v>
      </c>
      <c r="C29" s="59"/>
      <c r="D29" s="59"/>
      <c r="E29" s="49">
        <f>E30</f>
        <v>1</v>
      </c>
    </row>
    <row r="30" spans="1:5" ht="18.75">
      <c r="A30" s="21" t="s">
        <v>77</v>
      </c>
      <c r="B30" s="61" t="s">
        <v>76</v>
      </c>
      <c r="C30" s="59">
        <v>9900000000</v>
      </c>
      <c r="D30" s="30"/>
      <c r="E30" s="38">
        <f>E31</f>
        <v>1</v>
      </c>
    </row>
    <row r="31" spans="1:5" ht="18.75">
      <c r="A31" s="21" t="s">
        <v>78</v>
      </c>
      <c r="B31" s="61" t="s">
        <v>76</v>
      </c>
      <c r="C31" s="30">
        <v>9900007500</v>
      </c>
      <c r="D31" s="30"/>
      <c r="E31" s="38">
        <f>E32</f>
        <v>1</v>
      </c>
    </row>
    <row r="32" spans="1:5" ht="18.75">
      <c r="A32" s="21" t="s">
        <v>72</v>
      </c>
      <c r="B32" s="61" t="s">
        <v>76</v>
      </c>
      <c r="C32" s="30">
        <v>9900007500</v>
      </c>
      <c r="D32" s="30">
        <v>800</v>
      </c>
      <c r="E32" s="38">
        <v>1</v>
      </c>
    </row>
    <row r="33" spans="1:5" s="63" customFormat="1" ht="18.75">
      <c r="A33" s="22" t="s">
        <v>199</v>
      </c>
      <c r="B33" s="58" t="s">
        <v>208</v>
      </c>
      <c r="C33" s="59"/>
      <c r="D33" s="59"/>
      <c r="E33" s="49">
        <f>E34</f>
        <v>100.2</v>
      </c>
    </row>
    <row r="34" spans="1:5" ht="37.5">
      <c r="A34" s="21" t="s">
        <v>200</v>
      </c>
      <c r="B34" s="61" t="s">
        <v>209</v>
      </c>
      <c r="C34" s="30"/>
      <c r="D34" s="30"/>
      <c r="E34" s="38">
        <f>E35</f>
        <v>100.2</v>
      </c>
    </row>
    <row r="35" spans="1:5" ht="18.75">
      <c r="A35" s="21" t="s">
        <v>77</v>
      </c>
      <c r="B35" s="61" t="s">
        <v>209</v>
      </c>
      <c r="C35" s="59">
        <v>9900000000</v>
      </c>
      <c r="D35" s="30"/>
      <c r="E35" s="38">
        <f>E36</f>
        <v>100.2</v>
      </c>
    </row>
    <row r="36" spans="1:5" ht="75">
      <c r="A36" s="21" t="s">
        <v>201</v>
      </c>
      <c r="B36" s="61" t="s">
        <v>209</v>
      </c>
      <c r="C36" s="30">
        <v>9900051180</v>
      </c>
      <c r="D36" s="30"/>
      <c r="E36" s="38">
        <f>E37</f>
        <v>100.2</v>
      </c>
    </row>
    <row r="37" spans="1:5" ht="112.5">
      <c r="A37" s="21" t="s">
        <v>70</v>
      </c>
      <c r="B37" s="61" t="s">
        <v>209</v>
      </c>
      <c r="C37" s="30">
        <v>9900051180</v>
      </c>
      <c r="D37" s="30">
        <v>100</v>
      </c>
      <c r="E37" s="43">
        <v>100.2</v>
      </c>
    </row>
    <row r="38" spans="1:5" s="63" customFormat="1" ht="56.25">
      <c r="A38" s="22" t="s">
        <v>202</v>
      </c>
      <c r="B38" s="58" t="s">
        <v>212</v>
      </c>
      <c r="C38" s="59"/>
      <c r="D38" s="59"/>
      <c r="E38" s="49">
        <f>E39</f>
        <v>441.40000000000003</v>
      </c>
    </row>
    <row r="39" spans="1:5" ht="18.75">
      <c r="A39" s="21" t="s">
        <v>203</v>
      </c>
      <c r="B39" s="61" t="s">
        <v>210</v>
      </c>
      <c r="C39" s="30"/>
      <c r="D39" s="30"/>
      <c r="E39" s="38">
        <f>E40</f>
        <v>441.40000000000003</v>
      </c>
    </row>
    <row r="40" spans="1:5" ht="93.75">
      <c r="A40" s="21" t="s">
        <v>287</v>
      </c>
      <c r="B40" s="61" t="s">
        <v>210</v>
      </c>
      <c r="C40" s="59">
        <v>1600000000</v>
      </c>
      <c r="D40" s="30"/>
      <c r="E40" s="38">
        <f>E41</f>
        <v>441.40000000000003</v>
      </c>
    </row>
    <row r="41" spans="1:5" ht="37.5">
      <c r="A41" s="21" t="s">
        <v>204</v>
      </c>
      <c r="B41" s="61" t="s">
        <v>210</v>
      </c>
      <c r="C41" s="30">
        <v>1600024300</v>
      </c>
      <c r="D41" s="30"/>
      <c r="E41" s="38">
        <f>SUM(E42:E43)</f>
        <v>441.40000000000003</v>
      </c>
    </row>
    <row r="42" spans="1:5" ht="112.5">
      <c r="A42" s="21" t="s">
        <v>70</v>
      </c>
      <c r="B42" s="61" t="s">
        <v>210</v>
      </c>
      <c r="C42" s="30">
        <v>1600024300</v>
      </c>
      <c r="D42" s="30">
        <v>100</v>
      </c>
      <c r="E42" s="38">
        <v>294.1</v>
      </c>
    </row>
    <row r="43" spans="1:5" ht="37.5">
      <c r="A43" s="21" t="s">
        <v>71</v>
      </c>
      <c r="B43" s="61" t="s">
        <v>210</v>
      </c>
      <c r="C43" s="30">
        <v>1600024300</v>
      </c>
      <c r="D43" s="30">
        <v>200</v>
      </c>
      <c r="E43" s="38">
        <v>147.3</v>
      </c>
    </row>
    <row r="44" spans="1:5" s="63" customFormat="1" ht="18.75">
      <c r="A44" s="22" t="s">
        <v>79</v>
      </c>
      <c r="B44" s="58" t="s">
        <v>80</v>
      </c>
      <c r="C44" s="59"/>
      <c r="D44" s="59"/>
      <c r="E44" s="49">
        <f>E45</f>
        <v>290</v>
      </c>
    </row>
    <row r="45" spans="1:5" ht="18.75">
      <c r="A45" s="21" t="s">
        <v>205</v>
      </c>
      <c r="B45" s="61" t="s">
        <v>81</v>
      </c>
      <c r="C45" s="30"/>
      <c r="D45" s="30"/>
      <c r="E45" s="38">
        <f>E46</f>
        <v>290</v>
      </c>
    </row>
    <row r="46" spans="1:5" ht="75">
      <c r="A46" s="71" t="s">
        <v>238</v>
      </c>
      <c r="B46" s="61" t="s">
        <v>81</v>
      </c>
      <c r="C46" s="59">
        <v>2100000000</v>
      </c>
      <c r="D46" s="30"/>
      <c r="E46" s="38">
        <f>E47</f>
        <v>290</v>
      </c>
    </row>
    <row r="47" spans="1:5" ht="18.75">
      <c r="A47" s="21" t="s">
        <v>205</v>
      </c>
      <c r="B47" s="61" t="s">
        <v>81</v>
      </c>
      <c r="C47" s="30">
        <v>2100003150</v>
      </c>
      <c r="D47" s="30"/>
      <c r="E47" s="38">
        <f>E48</f>
        <v>290</v>
      </c>
    </row>
    <row r="48" spans="1:5" ht="37.5">
      <c r="A48" s="21" t="s">
        <v>71</v>
      </c>
      <c r="B48" s="61" t="s">
        <v>81</v>
      </c>
      <c r="C48" s="30">
        <v>2100003150</v>
      </c>
      <c r="D48" s="30">
        <v>200</v>
      </c>
      <c r="E48" s="38">
        <v>290</v>
      </c>
    </row>
    <row r="49" spans="1:5" s="63" customFormat="1" ht="37.5">
      <c r="A49" s="22" t="s">
        <v>82</v>
      </c>
      <c r="B49" s="58" t="s">
        <v>83</v>
      </c>
      <c r="C49" s="59"/>
      <c r="D49" s="59"/>
      <c r="E49" s="49">
        <f>E54+E57+E64</f>
        <v>1951.4</v>
      </c>
    </row>
    <row r="50" spans="1:5" ht="112.5">
      <c r="A50" s="21" t="s">
        <v>290</v>
      </c>
      <c r="B50" s="61" t="s">
        <v>83</v>
      </c>
      <c r="C50" s="59">
        <v>2000000000</v>
      </c>
      <c r="D50" s="30"/>
      <c r="E50" s="49">
        <f>E54+E57+E64</f>
        <v>1951.4</v>
      </c>
    </row>
    <row r="51" spans="1:5" ht="18.75" hidden="1">
      <c r="A51" s="21" t="s">
        <v>84</v>
      </c>
      <c r="B51" s="61" t="s">
        <v>85</v>
      </c>
      <c r="C51" s="30">
        <v>2000003610</v>
      </c>
      <c r="D51" s="30"/>
      <c r="E51" s="38">
        <f>E52</f>
        <v>0</v>
      </c>
    </row>
    <row r="52" spans="1:5" ht="37.5" hidden="1">
      <c r="A52" s="21" t="s">
        <v>206</v>
      </c>
      <c r="B52" s="61" t="s">
        <v>85</v>
      </c>
      <c r="C52" s="30">
        <v>2000003610</v>
      </c>
      <c r="D52" s="30"/>
      <c r="E52" s="38">
        <f>E53</f>
        <v>0</v>
      </c>
    </row>
    <row r="53" spans="1:5" ht="37.5" hidden="1">
      <c r="A53" s="21" t="s">
        <v>71</v>
      </c>
      <c r="B53" s="61" t="s">
        <v>85</v>
      </c>
      <c r="C53" s="30">
        <v>2000003560</v>
      </c>
      <c r="D53" s="30">
        <v>200</v>
      </c>
      <c r="E53" s="38"/>
    </row>
    <row r="54" spans="1:5" ht="18.75">
      <c r="A54" s="21" t="s">
        <v>86</v>
      </c>
      <c r="B54" s="61" t="s">
        <v>87</v>
      </c>
      <c r="C54" s="30"/>
      <c r="D54" s="30"/>
      <c r="E54" s="38">
        <f>E55</f>
        <v>286</v>
      </c>
    </row>
    <row r="55" spans="1:5" ht="18.75">
      <c r="A55" s="21" t="s">
        <v>96</v>
      </c>
      <c r="B55" s="61" t="s">
        <v>87</v>
      </c>
      <c r="C55" s="72" t="s">
        <v>239</v>
      </c>
      <c r="D55" s="30"/>
      <c r="E55" s="38">
        <f>E56</f>
        <v>286</v>
      </c>
    </row>
    <row r="56" spans="1:5" ht="37.5">
      <c r="A56" s="21" t="s">
        <v>71</v>
      </c>
      <c r="B56" s="61" t="s">
        <v>87</v>
      </c>
      <c r="C56" s="72" t="s">
        <v>239</v>
      </c>
      <c r="D56" s="30">
        <v>200</v>
      </c>
      <c r="E56" s="38">
        <v>286</v>
      </c>
    </row>
    <row r="57" spans="1:5" ht="18.75">
      <c r="A57" s="21" t="s">
        <v>88</v>
      </c>
      <c r="B57" s="61" t="s">
        <v>89</v>
      </c>
      <c r="C57" s="30"/>
      <c r="D57" s="30"/>
      <c r="E57" s="38">
        <f>E58+E60</f>
        <v>1165.4</v>
      </c>
    </row>
    <row r="58" spans="1:5" s="73" customFormat="1" ht="18.75" hidden="1">
      <c r="A58" s="21"/>
      <c r="B58" s="61"/>
      <c r="C58" s="30"/>
      <c r="D58" s="30"/>
      <c r="E58" s="38"/>
    </row>
    <row r="59" spans="1:5" s="73" customFormat="1" ht="18.75" hidden="1">
      <c r="A59" s="21"/>
      <c r="B59" s="61"/>
      <c r="C59" s="30"/>
      <c r="D59" s="30"/>
      <c r="E59" s="38"/>
    </row>
    <row r="60" spans="1:5" ht="37.5">
      <c r="A60" s="21" t="s">
        <v>90</v>
      </c>
      <c r="B60" s="61" t="s">
        <v>89</v>
      </c>
      <c r="C60" s="30">
        <v>2000006050</v>
      </c>
      <c r="D60" s="30"/>
      <c r="E60" s="38">
        <f>E61+E62+E63</f>
        <v>1165.4</v>
      </c>
    </row>
    <row r="61" spans="1:5" s="73" customFormat="1" ht="112.5">
      <c r="A61" s="21" t="s">
        <v>70</v>
      </c>
      <c r="B61" s="61" t="s">
        <v>89</v>
      </c>
      <c r="C61" s="30">
        <v>2000006050</v>
      </c>
      <c r="D61" s="30">
        <v>100</v>
      </c>
      <c r="E61" s="38">
        <v>452.4</v>
      </c>
    </row>
    <row r="62" spans="1:5" ht="37.5">
      <c r="A62" s="21" t="s">
        <v>71</v>
      </c>
      <c r="B62" s="61" t="s">
        <v>89</v>
      </c>
      <c r="C62" s="30">
        <v>2000006050</v>
      </c>
      <c r="D62" s="30">
        <v>200</v>
      </c>
      <c r="E62" s="38">
        <v>693</v>
      </c>
    </row>
    <row r="63" spans="1:5" ht="37.5">
      <c r="A63" s="21" t="s">
        <v>71</v>
      </c>
      <c r="B63" s="61" t="s">
        <v>89</v>
      </c>
      <c r="C63" s="30">
        <v>2000006400</v>
      </c>
      <c r="D63" s="30">
        <v>200</v>
      </c>
      <c r="E63" s="38">
        <v>20</v>
      </c>
    </row>
    <row r="64" spans="1:5" s="73" customFormat="1" ht="37.5">
      <c r="A64" s="74" t="s">
        <v>226</v>
      </c>
      <c r="B64" s="61" t="s">
        <v>227</v>
      </c>
      <c r="C64" s="30">
        <v>2000074040</v>
      </c>
      <c r="D64" s="30"/>
      <c r="E64" s="38">
        <f>E65</f>
        <v>500</v>
      </c>
    </row>
    <row r="65" spans="1:5" s="73" customFormat="1" ht="37.5">
      <c r="A65" s="21" t="s">
        <v>71</v>
      </c>
      <c r="B65" s="61" t="s">
        <v>227</v>
      </c>
      <c r="C65" s="30">
        <v>2000074040</v>
      </c>
      <c r="D65" s="30">
        <v>200</v>
      </c>
      <c r="E65" s="38">
        <v>500</v>
      </c>
    </row>
    <row r="66" spans="1:5" s="78" customFormat="1" ht="18.75">
      <c r="A66" s="75" t="s">
        <v>243</v>
      </c>
      <c r="B66" s="76">
        <v>1000</v>
      </c>
      <c r="C66" s="76"/>
      <c r="D66" s="76"/>
      <c r="E66" s="84" t="s">
        <v>292</v>
      </c>
    </row>
    <row r="67" spans="1:5" s="78" customFormat="1" ht="75">
      <c r="A67" s="71" t="s">
        <v>244</v>
      </c>
      <c r="B67" s="72" t="s">
        <v>245</v>
      </c>
      <c r="C67" s="72" t="s">
        <v>246</v>
      </c>
      <c r="D67" s="76"/>
      <c r="E67" s="85" t="s">
        <v>292</v>
      </c>
    </row>
    <row r="68" spans="1:5" s="78" customFormat="1" ht="18.75">
      <c r="A68" s="71" t="s">
        <v>247</v>
      </c>
      <c r="B68" s="72">
        <v>1001</v>
      </c>
      <c r="C68" s="72"/>
      <c r="D68" s="72"/>
      <c r="E68" s="85" t="s">
        <v>292</v>
      </c>
    </row>
    <row r="69" spans="1:5" s="78" customFormat="1" ht="18.75">
      <c r="A69" s="71" t="s">
        <v>248</v>
      </c>
      <c r="B69" s="72">
        <v>1001</v>
      </c>
      <c r="C69" s="72" t="s">
        <v>249</v>
      </c>
      <c r="D69" s="72"/>
      <c r="E69" s="85" t="s">
        <v>292</v>
      </c>
    </row>
    <row r="70" spans="1:5" s="78" customFormat="1" ht="37.5">
      <c r="A70" s="71" t="s">
        <v>250</v>
      </c>
      <c r="B70" s="72">
        <v>1001</v>
      </c>
      <c r="C70" s="72" t="s">
        <v>249</v>
      </c>
      <c r="D70" s="72" t="s">
        <v>251</v>
      </c>
      <c r="E70" s="85" t="s">
        <v>292</v>
      </c>
    </row>
  </sheetData>
  <sheetProtection/>
  <mergeCells count="10">
    <mergeCell ref="A7:E7"/>
    <mergeCell ref="A8:E8"/>
    <mergeCell ref="A9:E9"/>
    <mergeCell ref="A10:E10"/>
    <mergeCell ref="A6:E6"/>
    <mergeCell ref="A1:E1"/>
    <mergeCell ref="A2:E2"/>
    <mergeCell ref="A3:E3"/>
    <mergeCell ref="A4:E4"/>
    <mergeCell ref="A5:E5"/>
  </mergeCells>
  <printOptions/>
  <pageMargins left="0.8267716535433072" right="0.4330708661417323" top="0.2755905511811024" bottom="0.3937007874015748" header="0.2755905511811024" footer="0.5118110236220472"/>
  <pageSetup fitToHeight="5"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F65"/>
  <sheetViews>
    <sheetView zoomScale="80" zoomScaleNormal="80" zoomScalePageLayoutView="0" workbookViewId="0" topLeftCell="A1">
      <selection activeCell="A4" sqref="A4:F4"/>
    </sheetView>
  </sheetViews>
  <sheetFormatPr defaultColWidth="9.140625" defaultRowHeight="15"/>
  <cols>
    <col min="1" max="1" width="55.7109375" style="57" customWidth="1"/>
    <col min="2" max="2" width="12.00390625" style="56" customWidth="1"/>
    <col min="3" max="3" width="17.8515625" style="56" customWidth="1"/>
    <col min="4" max="4" width="8.28125" style="56" customWidth="1"/>
    <col min="5" max="5" width="11.7109375" style="86" customWidth="1"/>
    <col min="6" max="6" width="11.421875" style="86" customWidth="1"/>
    <col min="7" max="16384" width="9.140625" style="56" customWidth="1"/>
  </cols>
  <sheetData>
    <row r="1" spans="1:6" s="55" customFormat="1" ht="18.75">
      <c r="A1" s="134" t="s">
        <v>221</v>
      </c>
      <c r="B1" s="134"/>
      <c r="C1" s="134"/>
      <c r="D1" s="134"/>
      <c r="E1" s="134"/>
      <c r="F1" s="134"/>
    </row>
    <row r="2" spans="1:6" s="55" customFormat="1" ht="18.75">
      <c r="A2" s="134" t="s">
        <v>263</v>
      </c>
      <c r="B2" s="134"/>
      <c r="C2" s="134"/>
      <c r="D2" s="134"/>
      <c r="E2" s="134"/>
      <c r="F2" s="134"/>
    </row>
    <row r="3" spans="1:6" s="55" customFormat="1" ht="18.75">
      <c r="A3" s="134" t="s">
        <v>11</v>
      </c>
      <c r="B3" s="134"/>
      <c r="C3" s="134"/>
      <c r="D3" s="134"/>
      <c r="E3" s="134"/>
      <c r="F3" s="134"/>
    </row>
    <row r="4" spans="1:6" s="55" customFormat="1" ht="18.75">
      <c r="A4" s="138" t="s">
        <v>313</v>
      </c>
      <c r="B4" s="138"/>
      <c r="C4" s="138"/>
      <c r="D4" s="138"/>
      <c r="E4" s="138"/>
      <c r="F4" s="138"/>
    </row>
    <row r="5" spans="1:6" s="55" customFormat="1" ht="18.75">
      <c r="A5" s="134" t="s">
        <v>264</v>
      </c>
      <c r="B5" s="134"/>
      <c r="C5" s="134"/>
      <c r="D5" s="134"/>
      <c r="E5" s="134"/>
      <c r="F5" s="134"/>
    </row>
    <row r="6" spans="1:6" s="55" customFormat="1" ht="18.75">
      <c r="A6" s="134" t="s">
        <v>11</v>
      </c>
      <c r="B6" s="134"/>
      <c r="C6" s="134"/>
      <c r="D6" s="134"/>
      <c r="E6" s="134"/>
      <c r="F6" s="134"/>
    </row>
    <row r="7" spans="1:6" s="55" customFormat="1" ht="18.75">
      <c r="A7" s="134" t="s">
        <v>233</v>
      </c>
      <c r="B7" s="134"/>
      <c r="C7" s="134"/>
      <c r="D7" s="134"/>
      <c r="E7" s="134"/>
      <c r="F7" s="134"/>
    </row>
    <row r="8" spans="1:5" ht="18.75">
      <c r="A8" s="135"/>
      <c r="B8" s="135"/>
      <c r="C8" s="135"/>
      <c r="D8" s="135"/>
      <c r="E8" s="135"/>
    </row>
    <row r="9" spans="1:6" ht="72" customHeight="1">
      <c r="A9" s="136" t="s">
        <v>265</v>
      </c>
      <c r="B9" s="136"/>
      <c r="C9" s="136"/>
      <c r="D9" s="136"/>
      <c r="E9" s="136"/>
      <c r="F9" s="136"/>
    </row>
    <row r="10" spans="1:6" s="57" customFormat="1" ht="18.75">
      <c r="A10" s="139"/>
      <c r="B10" s="139"/>
      <c r="C10" s="139"/>
      <c r="D10" s="139"/>
      <c r="E10" s="139"/>
      <c r="F10" s="139"/>
    </row>
    <row r="11" spans="1:6" s="57" customFormat="1" ht="32.25" customHeight="1">
      <c r="A11" s="140" t="s">
        <v>63</v>
      </c>
      <c r="B11" s="140" t="s">
        <v>64</v>
      </c>
      <c r="C11" s="140" t="s">
        <v>65</v>
      </c>
      <c r="D11" s="140" t="s">
        <v>66</v>
      </c>
      <c r="E11" s="142" t="s">
        <v>97</v>
      </c>
      <c r="F11" s="142"/>
    </row>
    <row r="12" spans="1:6" s="57" customFormat="1" ht="18.75">
      <c r="A12" s="141"/>
      <c r="B12" s="141"/>
      <c r="C12" s="141"/>
      <c r="D12" s="141"/>
      <c r="E12" s="87" t="s">
        <v>236</v>
      </c>
      <c r="F12" s="87" t="s">
        <v>237</v>
      </c>
    </row>
    <row r="13" spans="1:6" s="57" customFormat="1" ht="18.75">
      <c r="A13" s="88">
        <v>1</v>
      </c>
      <c r="B13" s="88">
        <v>2</v>
      </c>
      <c r="C13" s="88">
        <v>3</v>
      </c>
      <c r="D13" s="88">
        <v>4</v>
      </c>
      <c r="E13" s="89">
        <v>5</v>
      </c>
      <c r="F13" s="89">
        <v>6</v>
      </c>
    </row>
    <row r="14" spans="1:6" s="57" customFormat="1" ht="18.75">
      <c r="A14" s="22" t="s">
        <v>27</v>
      </c>
      <c r="B14" s="58"/>
      <c r="C14" s="59"/>
      <c r="D14" s="59"/>
      <c r="E14" s="83">
        <f>E15+E30+E35+E41+E46+E59+E64</f>
        <v>5658.5</v>
      </c>
      <c r="F14" s="83">
        <f>F15+F30+F35+F41+F46+F59+F64</f>
        <v>5672.900000000001</v>
      </c>
    </row>
    <row r="15" spans="1:6" s="57" customFormat="1" ht="37.5">
      <c r="A15" s="22" t="s">
        <v>67</v>
      </c>
      <c r="B15" s="58" t="s">
        <v>68</v>
      </c>
      <c r="C15" s="59"/>
      <c r="D15" s="59"/>
      <c r="E15" s="83">
        <f>E16+E20+E26</f>
        <v>2789.6000000000004</v>
      </c>
      <c r="F15" s="83">
        <f>F16+F20+F26</f>
        <v>2789.6000000000004</v>
      </c>
    </row>
    <row r="16" spans="1:6" s="57" customFormat="1" ht="56.25">
      <c r="A16" s="21" t="s">
        <v>214</v>
      </c>
      <c r="B16" s="61" t="s">
        <v>207</v>
      </c>
      <c r="C16" s="30"/>
      <c r="D16" s="30"/>
      <c r="E16" s="38">
        <f aca="true" t="shared" si="0" ref="E16:F18">E17</f>
        <v>750.3</v>
      </c>
      <c r="F16" s="38">
        <f t="shared" si="0"/>
        <v>750.3</v>
      </c>
    </row>
    <row r="17" spans="1:6" s="57" customFormat="1" ht="112.5">
      <c r="A17" s="21" t="s">
        <v>291</v>
      </c>
      <c r="B17" s="61" t="s">
        <v>207</v>
      </c>
      <c r="C17" s="58" t="s">
        <v>223</v>
      </c>
      <c r="D17" s="30"/>
      <c r="E17" s="38">
        <f t="shared" si="0"/>
        <v>750.3</v>
      </c>
      <c r="F17" s="38">
        <f t="shared" si="0"/>
        <v>750.3</v>
      </c>
    </row>
    <row r="18" spans="1:6" s="57" customFormat="1" ht="18.75">
      <c r="A18" s="21" t="s">
        <v>213</v>
      </c>
      <c r="B18" s="61" t="s">
        <v>207</v>
      </c>
      <c r="C18" s="61" t="s">
        <v>224</v>
      </c>
      <c r="D18" s="30"/>
      <c r="E18" s="38">
        <f t="shared" si="0"/>
        <v>750.3</v>
      </c>
      <c r="F18" s="38">
        <f t="shared" si="0"/>
        <v>750.3</v>
      </c>
    </row>
    <row r="19" spans="1:6" s="57" customFormat="1" ht="112.5">
      <c r="A19" s="21" t="s">
        <v>70</v>
      </c>
      <c r="B19" s="61" t="s">
        <v>207</v>
      </c>
      <c r="C19" s="61" t="s">
        <v>224</v>
      </c>
      <c r="D19" s="30">
        <v>100</v>
      </c>
      <c r="E19" s="38">
        <v>750.3</v>
      </c>
      <c r="F19" s="38">
        <v>750.3</v>
      </c>
    </row>
    <row r="20" spans="1:6" s="57" customFormat="1" ht="93.75">
      <c r="A20" s="21" t="s">
        <v>73</v>
      </c>
      <c r="B20" s="61" t="s">
        <v>74</v>
      </c>
      <c r="C20" s="30"/>
      <c r="D20" s="30"/>
      <c r="E20" s="38">
        <f>E21</f>
        <v>2038.3000000000002</v>
      </c>
      <c r="F20" s="38">
        <f>F21</f>
        <v>2038.3000000000002</v>
      </c>
    </row>
    <row r="21" spans="1:6" s="57" customFormat="1" ht="112.5">
      <c r="A21" s="21" t="s">
        <v>291</v>
      </c>
      <c r="B21" s="61" t="s">
        <v>74</v>
      </c>
      <c r="C21" s="58" t="s">
        <v>223</v>
      </c>
      <c r="D21" s="30"/>
      <c r="E21" s="38">
        <f>E22</f>
        <v>2038.3000000000002</v>
      </c>
      <c r="F21" s="38">
        <f>F22</f>
        <v>2038.3000000000002</v>
      </c>
    </row>
    <row r="22" spans="1:6" s="57" customFormat="1" ht="37.5">
      <c r="A22" s="21" t="s">
        <v>69</v>
      </c>
      <c r="B22" s="61" t="s">
        <v>74</v>
      </c>
      <c r="C22" s="61" t="s">
        <v>225</v>
      </c>
      <c r="D22" s="30"/>
      <c r="E22" s="38">
        <f>E23+E24+E25</f>
        <v>2038.3000000000002</v>
      </c>
      <c r="F22" s="38">
        <f>F23+F24+F25</f>
        <v>2038.3000000000002</v>
      </c>
    </row>
    <row r="23" spans="1:6" s="57" customFormat="1" ht="112.5">
      <c r="A23" s="21" t="s">
        <v>70</v>
      </c>
      <c r="B23" s="61" t="s">
        <v>74</v>
      </c>
      <c r="C23" s="61" t="s">
        <v>225</v>
      </c>
      <c r="D23" s="30">
        <v>100</v>
      </c>
      <c r="E23" s="38">
        <v>1511.2</v>
      </c>
      <c r="F23" s="38">
        <v>1511.2</v>
      </c>
    </row>
    <row r="24" spans="1:6" s="57" customFormat="1" ht="37.5">
      <c r="A24" s="21" t="s">
        <v>71</v>
      </c>
      <c r="B24" s="61" t="s">
        <v>74</v>
      </c>
      <c r="C24" s="61" t="s">
        <v>225</v>
      </c>
      <c r="D24" s="30">
        <v>200</v>
      </c>
      <c r="E24" s="38">
        <v>498.1</v>
      </c>
      <c r="F24" s="38">
        <v>498.1</v>
      </c>
    </row>
    <row r="25" spans="1:6" s="57" customFormat="1" ht="18.75">
      <c r="A25" s="21" t="s">
        <v>72</v>
      </c>
      <c r="B25" s="61" t="s">
        <v>74</v>
      </c>
      <c r="C25" s="61" t="s">
        <v>225</v>
      </c>
      <c r="D25" s="30">
        <v>800</v>
      </c>
      <c r="E25" s="38">
        <v>29</v>
      </c>
      <c r="F25" s="38">
        <v>29</v>
      </c>
    </row>
    <row r="26" spans="1:6" ht="18.75">
      <c r="A26" s="22" t="s">
        <v>75</v>
      </c>
      <c r="B26" s="58" t="s">
        <v>76</v>
      </c>
      <c r="C26" s="59"/>
      <c r="D26" s="59"/>
      <c r="E26" s="49">
        <f aca="true" t="shared" si="1" ref="E26:F28">E27</f>
        <v>1</v>
      </c>
      <c r="F26" s="49">
        <f t="shared" si="1"/>
        <v>1</v>
      </c>
    </row>
    <row r="27" spans="1:6" ht="18.75">
      <c r="A27" s="21" t="s">
        <v>77</v>
      </c>
      <c r="B27" s="61" t="s">
        <v>76</v>
      </c>
      <c r="C27" s="59">
        <v>9900000000</v>
      </c>
      <c r="D27" s="30"/>
      <c r="E27" s="38">
        <f t="shared" si="1"/>
        <v>1</v>
      </c>
      <c r="F27" s="38">
        <f t="shared" si="1"/>
        <v>1</v>
      </c>
    </row>
    <row r="28" spans="1:6" ht="18.75">
      <c r="A28" s="21" t="s">
        <v>78</v>
      </c>
      <c r="B28" s="61" t="s">
        <v>76</v>
      </c>
      <c r="C28" s="30">
        <v>9900007500</v>
      </c>
      <c r="D28" s="30"/>
      <c r="E28" s="38">
        <f t="shared" si="1"/>
        <v>1</v>
      </c>
      <c r="F28" s="38">
        <f t="shared" si="1"/>
        <v>1</v>
      </c>
    </row>
    <row r="29" spans="1:6" ht="18.75">
      <c r="A29" s="21" t="s">
        <v>72</v>
      </c>
      <c r="B29" s="61" t="s">
        <v>76</v>
      </c>
      <c r="C29" s="30">
        <v>9900007500</v>
      </c>
      <c r="D29" s="30">
        <v>800</v>
      </c>
      <c r="E29" s="38">
        <v>1</v>
      </c>
      <c r="F29" s="38">
        <v>1</v>
      </c>
    </row>
    <row r="30" spans="1:6" ht="18.75">
      <c r="A30" s="22" t="s">
        <v>199</v>
      </c>
      <c r="B30" s="58" t="s">
        <v>208</v>
      </c>
      <c r="C30" s="59"/>
      <c r="D30" s="59"/>
      <c r="E30" s="49">
        <f aca="true" t="shared" si="2" ref="E30:F32">E31</f>
        <v>100.2</v>
      </c>
      <c r="F30" s="49">
        <f t="shared" si="2"/>
        <v>100.2</v>
      </c>
    </row>
    <row r="31" spans="1:6" ht="37.5">
      <c r="A31" s="21" t="s">
        <v>200</v>
      </c>
      <c r="B31" s="61" t="s">
        <v>209</v>
      </c>
      <c r="C31" s="30"/>
      <c r="D31" s="30"/>
      <c r="E31" s="38">
        <f t="shared" si="2"/>
        <v>100.2</v>
      </c>
      <c r="F31" s="38">
        <f t="shared" si="2"/>
        <v>100.2</v>
      </c>
    </row>
    <row r="32" spans="1:6" ht="18.75">
      <c r="A32" s="21" t="s">
        <v>77</v>
      </c>
      <c r="B32" s="61" t="s">
        <v>209</v>
      </c>
      <c r="C32" s="59">
        <v>9900000000</v>
      </c>
      <c r="D32" s="30"/>
      <c r="E32" s="38">
        <f t="shared" si="2"/>
        <v>100.2</v>
      </c>
      <c r="F32" s="38">
        <f t="shared" si="2"/>
        <v>100.2</v>
      </c>
    </row>
    <row r="33" spans="1:6" ht="75">
      <c r="A33" s="21" t="s">
        <v>201</v>
      </c>
      <c r="B33" s="61" t="s">
        <v>209</v>
      </c>
      <c r="C33" s="30">
        <v>9900051180</v>
      </c>
      <c r="D33" s="30"/>
      <c r="E33" s="38">
        <f>E34</f>
        <v>100.2</v>
      </c>
      <c r="F33" s="38">
        <f>F34</f>
        <v>100.2</v>
      </c>
    </row>
    <row r="34" spans="1:6" ht="112.5">
      <c r="A34" s="21" t="s">
        <v>70</v>
      </c>
      <c r="B34" s="61" t="s">
        <v>209</v>
      </c>
      <c r="C34" s="30">
        <v>9900051180</v>
      </c>
      <c r="D34" s="30">
        <v>100</v>
      </c>
      <c r="E34" s="43">
        <v>100.2</v>
      </c>
      <c r="F34" s="43">
        <v>100.2</v>
      </c>
    </row>
    <row r="35" spans="1:6" ht="56.25">
      <c r="A35" s="22" t="s">
        <v>202</v>
      </c>
      <c r="B35" s="58" t="s">
        <v>212</v>
      </c>
      <c r="C35" s="59"/>
      <c r="D35" s="59"/>
      <c r="E35" s="49">
        <f aca="true" t="shared" si="3" ref="E35:F37">E36</f>
        <v>441.40000000000003</v>
      </c>
      <c r="F35" s="49">
        <f t="shared" si="3"/>
        <v>441.40000000000003</v>
      </c>
    </row>
    <row r="36" spans="1:6" ht="18.75">
      <c r="A36" s="21" t="s">
        <v>203</v>
      </c>
      <c r="B36" s="61" t="s">
        <v>210</v>
      </c>
      <c r="C36" s="30"/>
      <c r="D36" s="30"/>
      <c r="E36" s="38">
        <f t="shared" si="3"/>
        <v>441.40000000000003</v>
      </c>
      <c r="F36" s="38">
        <f t="shared" si="3"/>
        <v>441.40000000000003</v>
      </c>
    </row>
    <row r="37" spans="1:6" ht="93.75">
      <c r="A37" s="21" t="s">
        <v>266</v>
      </c>
      <c r="B37" s="61" t="s">
        <v>210</v>
      </c>
      <c r="C37" s="59">
        <v>1600000000</v>
      </c>
      <c r="D37" s="30"/>
      <c r="E37" s="38">
        <f t="shared" si="3"/>
        <v>441.40000000000003</v>
      </c>
      <c r="F37" s="38">
        <f t="shared" si="3"/>
        <v>441.40000000000003</v>
      </c>
    </row>
    <row r="38" spans="1:6" ht="37.5">
      <c r="A38" s="21" t="s">
        <v>204</v>
      </c>
      <c r="B38" s="61" t="s">
        <v>210</v>
      </c>
      <c r="C38" s="30">
        <v>1600024300</v>
      </c>
      <c r="D38" s="30"/>
      <c r="E38" s="38">
        <f>E39+E40</f>
        <v>441.40000000000003</v>
      </c>
      <c r="F38" s="38">
        <f>F39+F40</f>
        <v>441.40000000000003</v>
      </c>
    </row>
    <row r="39" spans="1:6" ht="112.5">
      <c r="A39" s="21" t="s">
        <v>70</v>
      </c>
      <c r="B39" s="61" t="s">
        <v>210</v>
      </c>
      <c r="C39" s="30">
        <v>2100003150</v>
      </c>
      <c r="D39" s="30">
        <v>100</v>
      </c>
      <c r="E39" s="38">
        <v>294.1</v>
      </c>
      <c r="F39" s="38">
        <v>294.1</v>
      </c>
    </row>
    <row r="40" spans="1:6" ht="37.5">
      <c r="A40" s="21" t="s">
        <v>71</v>
      </c>
      <c r="B40" s="61" t="s">
        <v>210</v>
      </c>
      <c r="C40" s="30">
        <v>1600024300</v>
      </c>
      <c r="D40" s="30">
        <v>200</v>
      </c>
      <c r="E40" s="38">
        <v>147.3</v>
      </c>
      <c r="F40" s="38">
        <v>147.3</v>
      </c>
    </row>
    <row r="41" spans="1:6" ht="18.75">
      <c r="A41" s="22" t="s">
        <v>79</v>
      </c>
      <c r="B41" s="58" t="s">
        <v>80</v>
      </c>
      <c r="C41" s="59"/>
      <c r="D41" s="59"/>
      <c r="E41" s="49">
        <f aca="true" t="shared" si="4" ref="E41:F44">E42</f>
        <v>290</v>
      </c>
      <c r="F41" s="49">
        <f t="shared" si="4"/>
        <v>290</v>
      </c>
    </row>
    <row r="42" spans="1:6" ht="18.75">
      <c r="A42" s="21" t="s">
        <v>205</v>
      </c>
      <c r="B42" s="61" t="s">
        <v>81</v>
      </c>
      <c r="C42" s="30"/>
      <c r="D42" s="30"/>
      <c r="E42" s="38">
        <f t="shared" si="4"/>
        <v>290</v>
      </c>
      <c r="F42" s="38">
        <f t="shared" si="4"/>
        <v>290</v>
      </c>
    </row>
    <row r="43" spans="1:6" ht="75">
      <c r="A43" s="71" t="s">
        <v>240</v>
      </c>
      <c r="B43" s="61" t="s">
        <v>81</v>
      </c>
      <c r="C43" s="59">
        <v>2100000000</v>
      </c>
      <c r="D43" s="30"/>
      <c r="E43" s="38">
        <f t="shared" si="4"/>
        <v>290</v>
      </c>
      <c r="F43" s="38">
        <f t="shared" si="4"/>
        <v>290</v>
      </c>
    </row>
    <row r="44" spans="1:6" ht="18.75">
      <c r="A44" s="21" t="s">
        <v>205</v>
      </c>
      <c r="B44" s="61" t="s">
        <v>81</v>
      </c>
      <c r="C44" s="30">
        <v>2100003150</v>
      </c>
      <c r="D44" s="30"/>
      <c r="E44" s="38">
        <f t="shared" si="4"/>
        <v>290</v>
      </c>
      <c r="F44" s="38">
        <f t="shared" si="4"/>
        <v>290</v>
      </c>
    </row>
    <row r="45" spans="1:6" ht="37.5">
      <c r="A45" s="21" t="s">
        <v>71</v>
      </c>
      <c r="B45" s="61" t="s">
        <v>81</v>
      </c>
      <c r="C45" s="30">
        <v>2100003150</v>
      </c>
      <c r="D45" s="30">
        <v>200</v>
      </c>
      <c r="E45" s="38">
        <v>290</v>
      </c>
      <c r="F45" s="38">
        <v>290</v>
      </c>
    </row>
    <row r="46" spans="1:6" ht="37.5">
      <c r="A46" s="22" t="s">
        <v>82</v>
      </c>
      <c r="B46" s="58" t="s">
        <v>83</v>
      </c>
      <c r="C46" s="59"/>
      <c r="D46" s="59"/>
      <c r="E46" s="49">
        <f>E48+E52+E57</f>
        <v>1855.8</v>
      </c>
      <c r="F46" s="49">
        <f>F48+F52+F57</f>
        <v>1750.2</v>
      </c>
    </row>
    <row r="47" spans="1:6" ht="112.5">
      <c r="A47" s="21" t="s">
        <v>267</v>
      </c>
      <c r="B47" s="61" t="s">
        <v>83</v>
      </c>
      <c r="C47" s="59">
        <v>2000000000</v>
      </c>
      <c r="D47" s="30"/>
      <c r="E47" s="38">
        <f>E48+E52+E57</f>
        <v>1855.8</v>
      </c>
      <c r="F47" s="38">
        <f>F48+F52+F57</f>
        <v>1750.2</v>
      </c>
    </row>
    <row r="48" spans="1:6" ht="18.75">
      <c r="A48" s="21" t="s">
        <v>86</v>
      </c>
      <c r="B48" s="61" t="s">
        <v>87</v>
      </c>
      <c r="C48" s="30"/>
      <c r="D48" s="30"/>
      <c r="E48" s="38">
        <f>E49</f>
        <v>286</v>
      </c>
      <c r="F48" s="38">
        <f>F49</f>
        <v>286</v>
      </c>
    </row>
    <row r="49" spans="1:6" ht="18.75">
      <c r="A49" s="21" t="s">
        <v>96</v>
      </c>
      <c r="B49" s="61" t="s">
        <v>87</v>
      </c>
      <c r="C49" s="72" t="s">
        <v>239</v>
      </c>
      <c r="D49" s="30"/>
      <c r="E49" s="38">
        <f>E50+E51</f>
        <v>286</v>
      </c>
      <c r="F49" s="38">
        <f>F50+F51</f>
        <v>286</v>
      </c>
    </row>
    <row r="50" spans="1:6" ht="37.5">
      <c r="A50" s="21" t="s">
        <v>71</v>
      </c>
      <c r="B50" s="61" t="s">
        <v>87</v>
      </c>
      <c r="C50" s="72" t="s">
        <v>239</v>
      </c>
      <c r="D50" s="30">
        <v>200</v>
      </c>
      <c r="E50" s="38">
        <v>286</v>
      </c>
      <c r="F50" s="38">
        <v>286</v>
      </c>
    </row>
    <row r="51" spans="1:6" ht="18.75">
      <c r="A51" s="21" t="s">
        <v>72</v>
      </c>
      <c r="B51" s="61" t="s">
        <v>87</v>
      </c>
      <c r="C51" s="72" t="s">
        <v>239</v>
      </c>
      <c r="D51" s="30">
        <v>800</v>
      </c>
      <c r="E51" s="38"/>
      <c r="F51" s="38"/>
    </row>
    <row r="52" spans="1:6" ht="18.75">
      <c r="A52" s="21" t="s">
        <v>88</v>
      </c>
      <c r="B52" s="61" t="s">
        <v>89</v>
      </c>
      <c r="C52" s="30"/>
      <c r="D52" s="30"/>
      <c r="E52" s="38">
        <f>E53+E56</f>
        <v>1069.8</v>
      </c>
      <c r="F52" s="38">
        <f>F53+F56</f>
        <v>964.2</v>
      </c>
    </row>
    <row r="53" spans="1:6" ht="37.5">
      <c r="A53" s="21" t="s">
        <v>90</v>
      </c>
      <c r="B53" s="61" t="s">
        <v>89</v>
      </c>
      <c r="C53" s="30">
        <v>2000006050</v>
      </c>
      <c r="D53" s="30"/>
      <c r="E53" s="38">
        <f>E54+E55</f>
        <v>1049.8</v>
      </c>
      <c r="F53" s="38">
        <f>F54+F55</f>
        <v>944.2</v>
      </c>
    </row>
    <row r="54" spans="1:6" ht="112.5">
      <c r="A54" s="21" t="s">
        <v>70</v>
      </c>
      <c r="B54" s="61" t="s">
        <v>89</v>
      </c>
      <c r="C54" s="30">
        <v>2000006050</v>
      </c>
      <c r="D54" s="30">
        <v>100</v>
      </c>
      <c r="E54" s="38">
        <v>452.4</v>
      </c>
      <c r="F54" s="38">
        <v>452.4</v>
      </c>
    </row>
    <row r="55" spans="1:6" ht="37.5">
      <c r="A55" s="21" t="s">
        <v>71</v>
      </c>
      <c r="B55" s="61" t="s">
        <v>89</v>
      </c>
      <c r="C55" s="30">
        <v>2000006050</v>
      </c>
      <c r="D55" s="30">
        <v>200</v>
      </c>
      <c r="E55" s="38">
        <v>597.4</v>
      </c>
      <c r="F55" s="38">
        <v>491.8</v>
      </c>
    </row>
    <row r="56" spans="1:6" ht="37.5">
      <c r="A56" s="21" t="s">
        <v>71</v>
      </c>
      <c r="B56" s="61" t="s">
        <v>89</v>
      </c>
      <c r="C56" s="30">
        <v>2000006400</v>
      </c>
      <c r="D56" s="30">
        <v>200</v>
      </c>
      <c r="E56" s="38">
        <v>20</v>
      </c>
      <c r="F56" s="38">
        <v>20</v>
      </c>
    </row>
    <row r="57" spans="1:6" ht="37.5">
      <c r="A57" s="74" t="s">
        <v>226</v>
      </c>
      <c r="B57" s="61" t="s">
        <v>227</v>
      </c>
      <c r="C57" s="30">
        <v>2000074040</v>
      </c>
      <c r="D57" s="30"/>
      <c r="E57" s="38">
        <f>E58</f>
        <v>500</v>
      </c>
      <c r="F57" s="38">
        <f>F58</f>
        <v>500</v>
      </c>
    </row>
    <row r="58" spans="1:6" ht="37.5">
      <c r="A58" s="21" t="s">
        <v>71</v>
      </c>
      <c r="B58" s="61" t="s">
        <v>227</v>
      </c>
      <c r="C58" s="30">
        <v>2000074040</v>
      </c>
      <c r="D58" s="30">
        <v>200</v>
      </c>
      <c r="E58" s="38">
        <v>500</v>
      </c>
      <c r="F58" s="38">
        <v>500</v>
      </c>
    </row>
    <row r="59" spans="1:6" s="78" customFormat="1" ht="18.75">
      <c r="A59" s="75" t="s">
        <v>243</v>
      </c>
      <c r="B59" s="76">
        <v>1000</v>
      </c>
      <c r="C59" s="76"/>
      <c r="D59" s="76"/>
      <c r="E59" s="84">
        <v>62.2</v>
      </c>
      <c r="F59" s="84">
        <v>62.2</v>
      </c>
    </row>
    <row r="60" spans="1:6" s="78" customFormat="1" ht="75">
      <c r="A60" s="71" t="s">
        <v>244</v>
      </c>
      <c r="B60" s="76" t="s">
        <v>245</v>
      </c>
      <c r="C60" s="76" t="s">
        <v>246</v>
      </c>
      <c r="D60" s="76"/>
      <c r="E60" s="85">
        <v>62.2</v>
      </c>
      <c r="F60" s="85">
        <v>62.2</v>
      </c>
    </row>
    <row r="61" spans="1:6" s="78" customFormat="1" ht="18.75">
      <c r="A61" s="71" t="s">
        <v>247</v>
      </c>
      <c r="B61" s="72">
        <v>1001</v>
      </c>
      <c r="C61" s="72"/>
      <c r="D61" s="72"/>
      <c r="E61" s="85">
        <v>62.2</v>
      </c>
      <c r="F61" s="85">
        <v>62.2</v>
      </c>
    </row>
    <row r="62" spans="1:6" s="78" customFormat="1" ht="18.75">
      <c r="A62" s="71" t="s">
        <v>248</v>
      </c>
      <c r="B62" s="72">
        <v>1001</v>
      </c>
      <c r="C62" s="72" t="s">
        <v>249</v>
      </c>
      <c r="D62" s="72"/>
      <c r="E62" s="85">
        <v>62.2</v>
      </c>
      <c r="F62" s="85">
        <v>62.2</v>
      </c>
    </row>
    <row r="63" spans="1:6" s="78" customFormat="1" ht="37.5">
      <c r="A63" s="71" t="s">
        <v>250</v>
      </c>
      <c r="B63" s="72">
        <v>1001</v>
      </c>
      <c r="C63" s="72" t="s">
        <v>249</v>
      </c>
      <c r="D63" s="72" t="s">
        <v>251</v>
      </c>
      <c r="E63" s="85">
        <v>62.2</v>
      </c>
      <c r="F63" s="85">
        <v>62.2</v>
      </c>
    </row>
    <row r="64" spans="1:6" s="63" customFormat="1" ht="18.75">
      <c r="A64" s="90" t="s">
        <v>92</v>
      </c>
      <c r="B64" s="91">
        <v>9999</v>
      </c>
      <c r="C64" s="91">
        <v>999999999</v>
      </c>
      <c r="D64" s="91"/>
      <c r="E64" s="96">
        <f>E65</f>
        <v>119.3</v>
      </c>
      <c r="F64" s="96">
        <f>F65</f>
        <v>239.3</v>
      </c>
    </row>
    <row r="65" spans="1:6" ht="18.75">
      <c r="A65" s="93" t="s">
        <v>93</v>
      </c>
      <c r="B65" s="94">
        <v>9999</v>
      </c>
      <c r="C65" s="94">
        <v>999999999</v>
      </c>
      <c r="D65" s="94">
        <v>999</v>
      </c>
      <c r="E65" s="97">
        <v>119.3</v>
      </c>
      <c r="F65" s="97">
        <v>239.3</v>
      </c>
    </row>
  </sheetData>
  <sheetProtection/>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rintOptions/>
  <pageMargins left="0.8267716535433072" right="0.2362204724409449" top="0.2755905511811024" bottom="0.1968503937007874" header="0.2755905511811024" footer="0.5118110236220472"/>
  <pageSetup fitToHeight="5"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F55"/>
  <sheetViews>
    <sheetView zoomScale="80" zoomScaleNormal="80" zoomScalePageLayoutView="0" workbookViewId="0" topLeftCell="A1">
      <selection activeCell="A4" sqref="A4:D4"/>
    </sheetView>
  </sheetViews>
  <sheetFormatPr defaultColWidth="9.57421875" defaultRowHeight="15"/>
  <cols>
    <col min="1" max="1" width="55.7109375" style="57" customWidth="1"/>
    <col min="2" max="2" width="18.28125" style="56" customWidth="1"/>
    <col min="3" max="3" width="8.28125" style="56" customWidth="1"/>
    <col min="4" max="4" width="11.7109375" style="86" customWidth="1"/>
    <col min="5" max="251" width="9.140625" style="56" customWidth="1"/>
    <col min="252" max="252" width="55.7109375" style="56" customWidth="1"/>
    <col min="253" max="253" width="12.00390625" style="56" customWidth="1"/>
    <col min="254" max="254" width="8.28125" style="56" customWidth="1"/>
    <col min="255" max="255" width="11.7109375" style="56" customWidth="1"/>
    <col min="256" max="16384" width="9.57421875" style="56" bestFit="1" customWidth="1"/>
  </cols>
  <sheetData>
    <row r="1" spans="1:4" s="55" customFormat="1" ht="18.75">
      <c r="A1" s="134" t="s">
        <v>220</v>
      </c>
      <c r="B1" s="134"/>
      <c r="C1" s="134"/>
      <c r="D1" s="134"/>
    </row>
    <row r="2" spans="1:4" s="55" customFormat="1" ht="18.75">
      <c r="A2" s="134" t="s">
        <v>263</v>
      </c>
      <c r="B2" s="134"/>
      <c r="C2" s="134"/>
      <c r="D2" s="134"/>
    </row>
    <row r="3" spans="1:4" s="55" customFormat="1" ht="18.75">
      <c r="A3" s="134" t="s">
        <v>11</v>
      </c>
      <c r="B3" s="134"/>
      <c r="C3" s="134"/>
      <c r="D3" s="134"/>
    </row>
    <row r="4" spans="1:4" s="55" customFormat="1" ht="18.75">
      <c r="A4" s="138" t="s">
        <v>313</v>
      </c>
      <c r="B4" s="138"/>
      <c r="C4" s="138"/>
      <c r="D4" s="138"/>
    </row>
    <row r="5" spans="1:4" s="55" customFormat="1" ht="18.75">
      <c r="A5" s="134" t="s">
        <v>264</v>
      </c>
      <c r="B5" s="134"/>
      <c r="C5" s="134"/>
      <c r="D5" s="134"/>
    </row>
    <row r="6" spans="1:4" s="55" customFormat="1" ht="18.75">
      <c r="A6" s="134" t="s">
        <v>11</v>
      </c>
      <c r="B6" s="134"/>
      <c r="C6" s="134"/>
      <c r="D6" s="134"/>
    </row>
    <row r="7" spans="1:4" s="55" customFormat="1" ht="18.75">
      <c r="A7" s="134" t="s">
        <v>233</v>
      </c>
      <c r="B7" s="134"/>
      <c r="C7" s="134"/>
      <c r="D7" s="134"/>
    </row>
    <row r="8" spans="1:4" ht="18.75">
      <c r="A8" s="135"/>
      <c r="B8" s="135"/>
      <c r="C8" s="135"/>
      <c r="D8" s="135"/>
    </row>
    <row r="9" spans="1:4" ht="93" customHeight="1">
      <c r="A9" s="136" t="s">
        <v>294</v>
      </c>
      <c r="B9" s="136"/>
      <c r="C9" s="136"/>
      <c r="D9" s="136"/>
    </row>
    <row r="10" spans="1:4" s="57" customFormat="1" ht="18.75">
      <c r="A10" s="139"/>
      <c r="B10" s="139"/>
      <c r="C10" s="139"/>
      <c r="D10" s="139"/>
    </row>
    <row r="11" spans="1:4" s="57" customFormat="1" ht="18.75">
      <c r="A11" s="140" t="s">
        <v>63</v>
      </c>
      <c r="B11" s="140" t="s">
        <v>65</v>
      </c>
      <c r="C11" s="140" t="s">
        <v>66</v>
      </c>
      <c r="D11" s="143" t="s">
        <v>97</v>
      </c>
    </row>
    <row r="12" spans="1:4" s="57" customFormat="1" ht="42" customHeight="1">
      <c r="A12" s="141"/>
      <c r="B12" s="141"/>
      <c r="C12" s="141"/>
      <c r="D12" s="144"/>
    </row>
    <row r="13" spans="1:4" s="57" customFormat="1" ht="18.75">
      <c r="A13" s="88">
        <v>1</v>
      </c>
      <c r="B13" s="88">
        <v>2</v>
      </c>
      <c r="C13" s="88">
        <v>3</v>
      </c>
      <c r="D13" s="89">
        <v>4</v>
      </c>
    </row>
    <row r="14" spans="1:4" s="57" customFormat="1" ht="18.75">
      <c r="A14" s="22" t="s">
        <v>27</v>
      </c>
      <c r="B14" s="59"/>
      <c r="C14" s="59"/>
      <c r="D14" s="83">
        <f>D15+D26+D29+D32+D36+D39+D51</f>
        <v>5634.8</v>
      </c>
    </row>
    <row r="15" spans="1:4" s="98" customFormat="1" ht="112.5">
      <c r="A15" s="22" t="s">
        <v>291</v>
      </c>
      <c r="B15" s="58" t="s">
        <v>223</v>
      </c>
      <c r="C15" s="59"/>
      <c r="D15" s="49">
        <f>D16+D18</f>
        <v>2788.6000000000004</v>
      </c>
    </row>
    <row r="16" spans="1:4" s="98" customFormat="1" ht="18.75">
      <c r="A16" s="21" t="s">
        <v>213</v>
      </c>
      <c r="B16" s="61" t="s">
        <v>224</v>
      </c>
      <c r="C16" s="30"/>
      <c r="D16" s="38">
        <f>D17</f>
        <v>750.3</v>
      </c>
    </row>
    <row r="17" spans="1:4" s="98" customFormat="1" ht="112.5">
      <c r="A17" s="21" t="s">
        <v>70</v>
      </c>
      <c r="B17" s="61" t="s">
        <v>224</v>
      </c>
      <c r="C17" s="30">
        <v>100</v>
      </c>
      <c r="D17" s="38">
        <v>750.3</v>
      </c>
    </row>
    <row r="18" spans="1:4" s="63" customFormat="1" ht="93.75">
      <c r="A18" s="21" t="s">
        <v>73</v>
      </c>
      <c r="B18" s="30"/>
      <c r="C18" s="30"/>
      <c r="D18" s="38">
        <f>D19</f>
        <v>2038.3000000000002</v>
      </c>
    </row>
    <row r="19" spans="1:4" ht="37.5">
      <c r="A19" s="21" t="s">
        <v>69</v>
      </c>
      <c r="B19" s="61" t="s">
        <v>225</v>
      </c>
      <c r="C19" s="30"/>
      <c r="D19" s="38">
        <f>SUM(D20:D22)</f>
        <v>2038.3000000000002</v>
      </c>
    </row>
    <row r="20" spans="1:4" ht="112.5">
      <c r="A20" s="21" t="s">
        <v>70</v>
      </c>
      <c r="B20" s="61" t="s">
        <v>225</v>
      </c>
      <c r="C20" s="30">
        <v>100</v>
      </c>
      <c r="D20" s="38">
        <v>1511.2</v>
      </c>
    </row>
    <row r="21" spans="1:4" s="63" customFormat="1" ht="37.5">
      <c r="A21" s="21" t="s">
        <v>71</v>
      </c>
      <c r="B21" s="61" t="s">
        <v>225</v>
      </c>
      <c r="C21" s="30">
        <v>200</v>
      </c>
      <c r="D21" s="38">
        <v>498.1</v>
      </c>
    </row>
    <row r="22" spans="1:4" s="63" customFormat="1" ht="18.75">
      <c r="A22" s="21" t="s">
        <v>72</v>
      </c>
      <c r="B22" s="61" t="s">
        <v>225</v>
      </c>
      <c r="C22" s="30">
        <v>800</v>
      </c>
      <c r="D22" s="38">
        <v>29</v>
      </c>
    </row>
    <row r="23" spans="1:4" s="63" customFormat="1" ht="18.75">
      <c r="A23" s="68" t="s">
        <v>77</v>
      </c>
      <c r="B23" s="70">
        <v>9900000000</v>
      </c>
      <c r="C23" s="70"/>
      <c r="D23" s="39">
        <f>D24</f>
        <v>14.5</v>
      </c>
    </row>
    <row r="24" spans="1:4" ht="37.5">
      <c r="A24" s="68" t="s">
        <v>289</v>
      </c>
      <c r="B24" s="70">
        <v>9900000220</v>
      </c>
      <c r="C24" s="70"/>
      <c r="D24" s="39">
        <f>D25</f>
        <v>14.5</v>
      </c>
    </row>
    <row r="25" spans="1:4" s="63" customFormat="1" ht="37.5">
      <c r="A25" s="68" t="s">
        <v>71</v>
      </c>
      <c r="B25" s="70">
        <v>9900000220</v>
      </c>
      <c r="C25" s="70">
        <v>200</v>
      </c>
      <c r="D25" s="39">
        <v>14.5</v>
      </c>
    </row>
    <row r="26" spans="1:4" s="63" customFormat="1" ht="18.75">
      <c r="A26" s="22" t="s">
        <v>77</v>
      </c>
      <c r="B26" s="59">
        <v>9900000000</v>
      </c>
      <c r="C26" s="59"/>
      <c r="D26" s="49">
        <f>D27</f>
        <v>1</v>
      </c>
    </row>
    <row r="27" spans="1:4" ht="18.75">
      <c r="A27" s="21" t="s">
        <v>78</v>
      </c>
      <c r="B27" s="30">
        <v>9900007500</v>
      </c>
      <c r="C27" s="30"/>
      <c r="D27" s="38">
        <f>D28</f>
        <v>1</v>
      </c>
    </row>
    <row r="28" spans="1:4" s="63" customFormat="1" ht="18.75">
      <c r="A28" s="21" t="s">
        <v>72</v>
      </c>
      <c r="B28" s="30">
        <v>9900007500</v>
      </c>
      <c r="C28" s="30">
        <v>800</v>
      </c>
      <c r="D28" s="38">
        <v>1</v>
      </c>
    </row>
    <row r="29" spans="1:4" s="63" customFormat="1" ht="18.75">
      <c r="A29" s="22" t="s">
        <v>77</v>
      </c>
      <c r="B29" s="59">
        <v>9900000000</v>
      </c>
      <c r="C29" s="59"/>
      <c r="D29" s="49">
        <f>D30</f>
        <v>100.2</v>
      </c>
    </row>
    <row r="30" spans="1:4" s="63" customFormat="1" ht="75">
      <c r="A30" s="21" t="s">
        <v>201</v>
      </c>
      <c r="B30" s="30">
        <v>9900051180</v>
      </c>
      <c r="C30" s="30"/>
      <c r="D30" s="38">
        <f>D31</f>
        <v>100.2</v>
      </c>
    </row>
    <row r="31" spans="1:6" s="63" customFormat="1" ht="112.5">
      <c r="A31" s="21" t="s">
        <v>70</v>
      </c>
      <c r="B31" s="30">
        <v>9900051180</v>
      </c>
      <c r="C31" s="30">
        <v>100</v>
      </c>
      <c r="D31" s="43">
        <v>100.2</v>
      </c>
      <c r="E31" s="56"/>
      <c r="F31" s="56"/>
    </row>
    <row r="32" spans="1:4" s="63" customFormat="1" ht="93.75">
      <c r="A32" s="22" t="s">
        <v>268</v>
      </c>
      <c r="B32" s="59">
        <v>1600000000</v>
      </c>
      <c r="C32" s="59"/>
      <c r="D32" s="49">
        <f>D33</f>
        <v>441.40000000000003</v>
      </c>
    </row>
    <row r="33" spans="1:4" ht="37.5">
      <c r="A33" s="21" t="s">
        <v>204</v>
      </c>
      <c r="B33" s="30">
        <v>1600024300</v>
      </c>
      <c r="C33" s="30"/>
      <c r="D33" s="38">
        <f>SUM(D34:D35)</f>
        <v>441.40000000000003</v>
      </c>
    </row>
    <row r="34" spans="1:4" ht="112.5">
      <c r="A34" s="21" t="s">
        <v>70</v>
      </c>
      <c r="B34" s="30">
        <v>1600024300</v>
      </c>
      <c r="C34" s="30">
        <v>100</v>
      </c>
      <c r="D34" s="38">
        <v>294.1</v>
      </c>
    </row>
    <row r="35" spans="1:4" ht="37.5">
      <c r="A35" s="21" t="s">
        <v>71</v>
      </c>
      <c r="B35" s="30">
        <v>1600024300</v>
      </c>
      <c r="C35" s="30">
        <v>200</v>
      </c>
      <c r="D35" s="38">
        <v>147.3</v>
      </c>
    </row>
    <row r="36" spans="1:4" s="63" customFormat="1" ht="75">
      <c r="A36" s="75" t="s">
        <v>240</v>
      </c>
      <c r="B36" s="59">
        <v>2100000000</v>
      </c>
      <c r="C36" s="59"/>
      <c r="D36" s="49">
        <f>D37</f>
        <v>290</v>
      </c>
    </row>
    <row r="37" spans="1:4" ht="18.75">
      <c r="A37" s="21" t="s">
        <v>205</v>
      </c>
      <c r="B37" s="30">
        <v>2100003150</v>
      </c>
      <c r="C37" s="30"/>
      <c r="D37" s="38">
        <f>D38</f>
        <v>290</v>
      </c>
    </row>
    <row r="38" spans="1:4" ht="37.5">
      <c r="A38" s="21" t="s">
        <v>71</v>
      </c>
      <c r="B38" s="30">
        <v>2100003150</v>
      </c>
      <c r="C38" s="30">
        <v>200</v>
      </c>
      <c r="D38" s="38">
        <v>290</v>
      </c>
    </row>
    <row r="39" spans="1:4" s="63" customFormat="1" ht="131.25">
      <c r="A39" s="22" t="s">
        <v>267</v>
      </c>
      <c r="B39" s="59">
        <v>2000000000</v>
      </c>
      <c r="C39" s="59"/>
      <c r="D39" s="49">
        <f>D41+D44+D49</f>
        <v>1951.4</v>
      </c>
    </row>
    <row r="40" spans="1:4" s="63" customFormat="1" ht="18.75">
      <c r="A40" s="21" t="s">
        <v>86</v>
      </c>
      <c r="B40" s="59"/>
      <c r="C40" s="59"/>
      <c r="D40" s="49">
        <f>D41</f>
        <v>286</v>
      </c>
    </row>
    <row r="41" spans="1:4" ht="18.75">
      <c r="A41" s="21" t="s">
        <v>96</v>
      </c>
      <c r="B41" s="72" t="s">
        <v>239</v>
      </c>
      <c r="C41" s="30"/>
      <c r="D41" s="38">
        <f>D42+D43</f>
        <v>286</v>
      </c>
    </row>
    <row r="42" spans="1:4" ht="37.5">
      <c r="A42" s="21" t="s">
        <v>71</v>
      </c>
      <c r="B42" s="72" t="s">
        <v>239</v>
      </c>
      <c r="C42" s="30">
        <v>200</v>
      </c>
      <c r="D42" s="38">
        <v>286</v>
      </c>
    </row>
    <row r="43" spans="1:4" ht="18.75">
      <c r="A43" s="21" t="s">
        <v>72</v>
      </c>
      <c r="B43" s="72" t="s">
        <v>239</v>
      </c>
      <c r="C43" s="30">
        <v>800</v>
      </c>
      <c r="D43" s="38">
        <v>0</v>
      </c>
    </row>
    <row r="44" spans="1:4" ht="18.75">
      <c r="A44" s="21" t="s">
        <v>88</v>
      </c>
      <c r="B44" s="61"/>
      <c r="C44" s="30"/>
      <c r="D44" s="99">
        <f>D45+D48</f>
        <v>1165.4</v>
      </c>
    </row>
    <row r="45" spans="1:4" ht="37.5">
      <c r="A45" s="21" t="s">
        <v>90</v>
      </c>
      <c r="B45" s="30">
        <v>2000006050</v>
      </c>
      <c r="C45" s="30"/>
      <c r="D45" s="38">
        <f>D46+D47</f>
        <v>1145.4</v>
      </c>
    </row>
    <row r="46" spans="1:4" ht="112.5">
      <c r="A46" s="21" t="s">
        <v>70</v>
      </c>
      <c r="B46" s="30">
        <v>2000006050</v>
      </c>
      <c r="C46" s="30">
        <v>100</v>
      </c>
      <c r="D46" s="38">
        <v>452.4</v>
      </c>
    </row>
    <row r="47" spans="1:4" ht="37.5">
      <c r="A47" s="21" t="s">
        <v>71</v>
      </c>
      <c r="B47" s="30">
        <v>2000006050</v>
      </c>
      <c r="C47" s="30">
        <v>200</v>
      </c>
      <c r="D47" s="38">
        <v>693</v>
      </c>
    </row>
    <row r="48" spans="1:4" ht="37.5">
      <c r="A48" s="21" t="s">
        <v>71</v>
      </c>
      <c r="B48" s="30">
        <v>2000006400</v>
      </c>
      <c r="C48" s="30">
        <v>200</v>
      </c>
      <c r="D48" s="38">
        <v>20</v>
      </c>
    </row>
    <row r="49" spans="1:4" s="73" customFormat="1" ht="37.5">
      <c r="A49" s="74" t="s">
        <v>226</v>
      </c>
      <c r="B49" s="30">
        <v>2000074040</v>
      </c>
      <c r="C49" s="30"/>
      <c r="D49" s="99">
        <f>D50</f>
        <v>500</v>
      </c>
    </row>
    <row r="50" spans="1:4" s="73" customFormat="1" ht="37.5">
      <c r="A50" s="21" t="s">
        <v>71</v>
      </c>
      <c r="B50" s="30">
        <v>2000074040</v>
      </c>
      <c r="C50" s="30">
        <v>200</v>
      </c>
      <c r="D50" s="99">
        <v>500</v>
      </c>
    </row>
    <row r="51" spans="1:4" s="78" customFormat="1" ht="18.75">
      <c r="A51" s="75" t="s">
        <v>243</v>
      </c>
      <c r="B51" s="76"/>
      <c r="C51" s="76"/>
      <c r="D51" s="84">
        <v>62.2</v>
      </c>
    </row>
    <row r="52" spans="1:4" s="78" customFormat="1" ht="75">
      <c r="A52" s="75" t="s">
        <v>244</v>
      </c>
      <c r="B52" s="76" t="s">
        <v>246</v>
      </c>
      <c r="C52" s="76"/>
      <c r="D52" s="85">
        <v>62.2</v>
      </c>
    </row>
    <row r="53" spans="1:4" s="78" customFormat="1" ht="18.75">
      <c r="A53" s="71" t="s">
        <v>247</v>
      </c>
      <c r="B53" s="72"/>
      <c r="C53" s="72"/>
      <c r="D53" s="85">
        <v>62.2</v>
      </c>
    </row>
    <row r="54" spans="1:4" s="78" customFormat="1" ht="18.75">
      <c r="A54" s="71" t="s">
        <v>248</v>
      </c>
      <c r="B54" s="72" t="s">
        <v>249</v>
      </c>
      <c r="C54" s="72"/>
      <c r="D54" s="85">
        <v>62.2</v>
      </c>
    </row>
    <row r="55" spans="1:4" s="78" customFormat="1" ht="37.5">
      <c r="A55" s="71" t="s">
        <v>250</v>
      </c>
      <c r="B55" s="72" t="s">
        <v>249</v>
      </c>
      <c r="C55" s="72" t="s">
        <v>251</v>
      </c>
      <c r="D55" s="85">
        <v>62.2</v>
      </c>
    </row>
  </sheetData>
  <sheetProtection/>
  <mergeCells count="14">
    <mergeCell ref="A6:D6"/>
    <mergeCell ref="A1:D1"/>
    <mergeCell ref="A2:D2"/>
    <mergeCell ref="A3:D3"/>
    <mergeCell ref="A4:D4"/>
    <mergeCell ref="A5:D5"/>
    <mergeCell ref="A7:D7"/>
    <mergeCell ref="A8:D8"/>
    <mergeCell ref="A9:D9"/>
    <mergeCell ref="A10:D10"/>
    <mergeCell ref="A11:A12"/>
    <mergeCell ref="B11:B12"/>
    <mergeCell ref="C11:C12"/>
    <mergeCell ref="D11:D12"/>
  </mergeCells>
  <printOptions/>
  <pageMargins left="0.7874015748031497" right="0.4330708661417323" top="0.3937007874015748" bottom="0.3937007874015748" header="0.2755905511811024" footer="0.5118110236220472"/>
  <pageSetup fitToHeight="5"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A4" sqref="A4:E4"/>
    </sheetView>
  </sheetViews>
  <sheetFormatPr defaultColWidth="11.421875" defaultRowHeight="15"/>
  <cols>
    <col min="1" max="1" width="55.7109375" style="57" customWidth="1"/>
    <col min="2" max="2" width="16.28125" style="56" customWidth="1"/>
    <col min="3" max="3" width="8.28125" style="56" customWidth="1"/>
    <col min="4" max="4" width="14.421875" style="86" customWidth="1"/>
    <col min="5" max="5" width="14.7109375" style="86" customWidth="1"/>
    <col min="6" max="251" width="9.140625" style="56" customWidth="1"/>
    <col min="252" max="252" width="55.7109375" style="56" customWidth="1"/>
    <col min="253" max="253" width="12.00390625" style="56" customWidth="1"/>
    <col min="254" max="254" width="8.28125" style="56" customWidth="1"/>
    <col min="255" max="255" width="14.421875" style="56" customWidth="1"/>
    <col min="256" max="16384" width="11.421875" style="56" customWidth="1"/>
  </cols>
  <sheetData>
    <row r="1" spans="1:5" s="55" customFormat="1" ht="18.75">
      <c r="A1" s="134" t="s">
        <v>197</v>
      </c>
      <c r="B1" s="134"/>
      <c r="C1" s="134"/>
      <c r="D1" s="134"/>
      <c r="E1" s="134"/>
    </row>
    <row r="2" spans="1:5" s="55" customFormat="1" ht="18.75">
      <c r="A2" s="134" t="s">
        <v>263</v>
      </c>
      <c r="B2" s="134"/>
      <c r="C2" s="134"/>
      <c r="D2" s="134"/>
      <c r="E2" s="134"/>
    </row>
    <row r="3" spans="1:5" s="55" customFormat="1" ht="18.75">
      <c r="A3" s="134" t="s">
        <v>11</v>
      </c>
      <c r="B3" s="134"/>
      <c r="C3" s="134"/>
      <c r="D3" s="134"/>
      <c r="E3" s="134"/>
    </row>
    <row r="4" spans="1:5" s="55" customFormat="1" ht="18.75">
      <c r="A4" s="138" t="s">
        <v>313</v>
      </c>
      <c r="B4" s="138"/>
      <c r="C4" s="138"/>
      <c r="D4" s="138"/>
      <c r="E4" s="138"/>
    </row>
    <row r="5" spans="1:5" s="55" customFormat="1" ht="18.75">
      <c r="A5" s="134" t="s">
        <v>264</v>
      </c>
      <c r="B5" s="134"/>
      <c r="C5" s="134"/>
      <c r="D5" s="134"/>
      <c r="E5" s="134"/>
    </row>
    <row r="6" spans="1:5" s="55" customFormat="1" ht="18.75">
      <c r="A6" s="134" t="s">
        <v>11</v>
      </c>
      <c r="B6" s="134"/>
      <c r="C6" s="134"/>
      <c r="D6" s="134"/>
      <c r="E6" s="134"/>
    </row>
    <row r="7" spans="1:5" s="55" customFormat="1" ht="18.75">
      <c r="A7" s="134" t="s">
        <v>233</v>
      </c>
      <c r="B7" s="134"/>
      <c r="C7" s="134"/>
      <c r="D7" s="134"/>
      <c r="E7" s="134"/>
    </row>
    <row r="8" spans="1:4" ht="18.75">
      <c r="A8" s="135"/>
      <c r="B8" s="135"/>
      <c r="C8" s="135"/>
      <c r="D8" s="135"/>
    </row>
    <row r="9" spans="1:5" ht="75" customHeight="1">
      <c r="A9" s="136" t="s">
        <v>295</v>
      </c>
      <c r="B9" s="136"/>
      <c r="C9" s="136"/>
      <c r="D9" s="136"/>
      <c r="E9" s="136"/>
    </row>
    <row r="10" spans="1:5" s="57" customFormat="1" ht="18.75">
      <c r="A10" s="139"/>
      <c r="B10" s="139"/>
      <c r="C10" s="139"/>
      <c r="D10" s="139"/>
      <c r="E10" s="139"/>
    </row>
    <row r="11" spans="1:5" s="57" customFormat="1" ht="18.75">
      <c r="A11" s="140" t="s">
        <v>63</v>
      </c>
      <c r="B11" s="140" t="s">
        <v>65</v>
      </c>
      <c r="C11" s="140" t="s">
        <v>66</v>
      </c>
      <c r="D11" s="142" t="s">
        <v>97</v>
      </c>
      <c r="E11" s="142"/>
    </row>
    <row r="12" spans="1:5" s="57" customFormat="1" ht="18.75">
      <c r="A12" s="141"/>
      <c r="B12" s="141"/>
      <c r="C12" s="141"/>
      <c r="D12" s="87" t="s">
        <v>236</v>
      </c>
      <c r="E12" s="87" t="s">
        <v>237</v>
      </c>
    </row>
    <row r="13" spans="1:5" s="57" customFormat="1" ht="18.75">
      <c r="A13" s="88">
        <v>1</v>
      </c>
      <c r="B13" s="88">
        <v>2</v>
      </c>
      <c r="C13" s="88">
        <v>3</v>
      </c>
      <c r="D13" s="89">
        <v>4</v>
      </c>
      <c r="E13" s="89" t="s">
        <v>296</v>
      </c>
    </row>
    <row r="14" spans="1:5" s="57" customFormat="1" ht="18.75">
      <c r="A14" s="22" t="s">
        <v>27</v>
      </c>
      <c r="B14" s="59"/>
      <c r="C14" s="59"/>
      <c r="D14" s="83">
        <f>D15+D23+D26+D29+D33+D38+D49+D54</f>
        <v>5658.5</v>
      </c>
      <c r="E14" s="83">
        <f>E15+E23+E26+E29+E33+E38+E49+E54</f>
        <v>5672.900000000001</v>
      </c>
    </row>
    <row r="15" spans="1:5" s="57" customFormat="1" ht="112.5">
      <c r="A15" s="21" t="s">
        <v>262</v>
      </c>
      <c r="B15" s="58" t="s">
        <v>223</v>
      </c>
      <c r="C15" s="59"/>
      <c r="D15" s="49">
        <f>D16+D18</f>
        <v>2788.6000000000004</v>
      </c>
      <c r="E15" s="49">
        <f>E16+E18</f>
        <v>2788.6000000000004</v>
      </c>
    </row>
    <row r="16" spans="1:5" s="57" customFormat="1" ht="18.75">
      <c r="A16" s="21" t="s">
        <v>213</v>
      </c>
      <c r="B16" s="61" t="s">
        <v>224</v>
      </c>
      <c r="C16" s="30"/>
      <c r="D16" s="38">
        <f>D17</f>
        <v>750.3</v>
      </c>
      <c r="E16" s="38">
        <f>E17</f>
        <v>750.3</v>
      </c>
    </row>
    <row r="17" spans="1:5" s="57" customFormat="1" ht="112.5">
      <c r="A17" s="21" t="s">
        <v>70</v>
      </c>
      <c r="B17" s="61" t="s">
        <v>224</v>
      </c>
      <c r="C17" s="30">
        <v>100</v>
      </c>
      <c r="D17" s="38">
        <v>750.3</v>
      </c>
      <c r="E17" s="38">
        <v>750.3</v>
      </c>
    </row>
    <row r="18" spans="1:5" s="57" customFormat="1" ht="93.75">
      <c r="A18" s="21" t="s">
        <v>73</v>
      </c>
      <c r="B18" s="30"/>
      <c r="C18" s="30"/>
      <c r="D18" s="38">
        <f>D19</f>
        <v>2038.3000000000002</v>
      </c>
      <c r="E18" s="38">
        <f>E19</f>
        <v>2038.3000000000002</v>
      </c>
    </row>
    <row r="19" spans="1:5" s="57" customFormat="1" ht="37.5">
      <c r="A19" s="21" t="s">
        <v>69</v>
      </c>
      <c r="B19" s="61" t="s">
        <v>225</v>
      </c>
      <c r="C19" s="30"/>
      <c r="D19" s="38">
        <f>SUM(D20:D22)</f>
        <v>2038.3000000000002</v>
      </c>
      <c r="E19" s="38">
        <f>SUM(E20:E22)</f>
        <v>2038.3000000000002</v>
      </c>
    </row>
    <row r="20" spans="1:5" s="57" customFormat="1" ht="112.5">
      <c r="A20" s="21" t="s">
        <v>70</v>
      </c>
      <c r="B20" s="61" t="s">
        <v>225</v>
      </c>
      <c r="C20" s="30">
        <v>100</v>
      </c>
      <c r="D20" s="38">
        <v>1511.2</v>
      </c>
      <c r="E20" s="38">
        <v>1511.2</v>
      </c>
    </row>
    <row r="21" spans="1:5" s="98" customFormat="1" ht="37.5">
      <c r="A21" s="21" t="s">
        <v>71</v>
      </c>
      <c r="B21" s="61" t="s">
        <v>225</v>
      </c>
      <c r="C21" s="30">
        <v>200</v>
      </c>
      <c r="D21" s="38">
        <v>498.1</v>
      </c>
      <c r="E21" s="38">
        <v>498.1</v>
      </c>
    </row>
    <row r="22" spans="1:5" s="57" customFormat="1" ht="18.75">
      <c r="A22" s="21" t="s">
        <v>72</v>
      </c>
      <c r="B22" s="61" t="s">
        <v>225</v>
      </c>
      <c r="C22" s="30">
        <v>800</v>
      </c>
      <c r="D22" s="38">
        <v>29</v>
      </c>
      <c r="E22" s="38">
        <v>29</v>
      </c>
    </row>
    <row r="23" spans="1:5" s="57" customFormat="1" ht="18.75">
      <c r="A23" s="22" t="s">
        <v>77</v>
      </c>
      <c r="B23" s="59">
        <v>9900000000</v>
      </c>
      <c r="C23" s="59"/>
      <c r="D23" s="49">
        <f>D24</f>
        <v>1</v>
      </c>
      <c r="E23" s="49">
        <f>E24</f>
        <v>1</v>
      </c>
    </row>
    <row r="24" spans="1:5" s="57" customFormat="1" ht="18.75">
      <c r="A24" s="21" t="s">
        <v>78</v>
      </c>
      <c r="B24" s="30">
        <v>9900007500</v>
      </c>
      <c r="C24" s="30"/>
      <c r="D24" s="38">
        <f>D25</f>
        <v>1</v>
      </c>
      <c r="E24" s="38">
        <f>E25</f>
        <v>1</v>
      </c>
    </row>
    <row r="25" spans="1:5" s="57" customFormat="1" ht="18.75">
      <c r="A25" s="21" t="s">
        <v>72</v>
      </c>
      <c r="B25" s="30">
        <v>9900007500</v>
      </c>
      <c r="C25" s="30">
        <v>800</v>
      </c>
      <c r="D25" s="38">
        <v>1</v>
      </c>
      <c r="E25" s="38">
        <v>1</v>
      </c>
    </row>
    <row r="26" spans="1:5" s="63" customFormat="1" ht="18.75">
      <c r="A26" s="22" t="s">
        <v>77</v>
      </c>
      <c r="B26" s="59">
        <v>9900000000</v>
      </c>
      <c r="C26" s="59"/>
      <c r="D26" s="49">
        <f>D27</f>
        <v>100.2</v>
      </c>
      <c r="E26" s="49">
        <f>E27</f>
        <v>100.2</v>
      </c>
    </row>
    <row r="27" spans="1:5" ht="75">
      <c r="A27" s="21" t="s">
        <v>201</v>
      </c>
      <c r="B27" s="30">
        <v>9900051180</v>
      </c>
      <c r="C27" s="30"/>
      <c r="D27" s="38">
        <f>D28</f>
        <v>100.2</v>
      </c>
      <c r="E27" s="38">
        <f>E28</f>
        <v>100.2</v>
      </c>
    </row>
    <row r="28" spans="1:5" ht="112.5">
      <c r="A28" s="21" t="s">
        <v>70</v>
      </c>
      <c r="B28" s="30">
        <v>9900051180</v>
      </c>
      <c r="C28" s="30">
        <v>100</v>
      </c>
      <c r="D28" s="43">
        <v>100.2</v>
      </c>
      <c r="E28" s="43">
        <v>100.2</v>
      </c>
    </row>
    <row r="29" spans="1:5" ht="93.75">
      <c r="A29" s="21" t="s">
        <v>266</v>
      </c>
      <c r="B29" s="59">
        <v>1600000000</v>
      </c>
      <c r="C29" s="59"/>
      <c r="D29" s="49">
        <f>D30</f>
        <v>441.40000000000003</v>
      </c>
      <c r="E29" s="49">
        <f>E30</f>
        <v>441.40000000000003</v>
      </c>
    </row>
    <row r="30" spans="1:5" s="63" customFormat="1" ht="37.5">
      <c r="A30" s="21" t="s">
        <v>204</v>
      </c>
      <c r="B30" s="30">
        <v>1600024300</v>
      </c>
      <c r="C30" s="30"/>
      <c r="D30" s="38">
        <f>SUM(D31:D32)</f>
        <v>441.40000000000003</v>
      </c>
      <c r="E30" s="38">
        <f>SUM(E31:E32)</f>
        <v>441.40000000000003</v>
      </c>
    </row>
    <row r="31" spans="1:5" ht="112.5">
      <c r="A31" s="21" t="s">
        <v>70</v>
      </c>
      <c r="B31" s="30">
        <v>2100003150</v>
      </c>
      <c r="C31" s="30">
        <v>100</v>
      </c>
      <c r="D31" s="38">
        <v>294.1</v>
      </c>
      <c r="E31" s="38">
        <v>294.1</v>
      </c>
    </row>
    <row r="32" spans="1:5" ht="37.5">
      <c r="A32" s="21" t="s">
        <v>71</v>
      </c>
      <c r="B32" s="30">
        <v>1600024300</v>
      </c>
      <c r="C32" s="30">
        <v>200</v>
      </c>
      <c r="D32" s="38">
        <v>147.3</v>
      </c>
      <c r="E32" s="38">
        <v>147.3</v>
      </c>
    </row>
    <row r="33" spans="1:5" s="63" customFormat="1" ht="75">
      <c r="A33" s="71" t="s">
        <v>240</v>
      </c>
      <c r="B33" s="59">
        <v>2100000000</v>
      </c>
      <c r="C33" s="59"/>
      <c r="D33" s="49">
        <f>D34+D36</f>
        <v>290</v>
      </c>
      <c r="E33" s="49">
        <f>E34+E36</f>
        <v>290</v>
      </c>
    </row>
    <row r="34" spans="1:5" ht="18.75">
      <c r="A34" s="21" t="s">
        <v>205</v>
      </c>
      <c r="B34" s="30">
        <v>2100003150</v>
      </c>
      <c r="C34" s="30"/>
      <c r="D34" s="38">
        <f>D35</f>
        <v>290</v>
      </c>
      <c r="E34" s="38">
        <f>E35</f>
        <v>290</v>
      </c>
    </row>
    <row r="35" spans="1:5" ht="37.5">
      <c r="A35" s="21" t="s">
        <v>71</v>
      </c>
      <c r="B35" s="30">
        <v>2100003150</v>
      </c>
      <c r="C35" s="30">
        <v>200</v>
      </c>
      <c r="D35" s="38">
        <v>290</v>
      </c>
      <c r="E35" s="38">
        <v>290</v>
      </c>
    </row>
    <row r="36" spans="1:5" ht="93.75" hidden="1">
      <c r="A36" s="21" t="s">
        <v>211</v>
      </c>
      <c r="B36" s="30">
        <v>21000074040</v>
      </c>
      <c r="C36" s="30"/>
      <c r="D36" s="38">
        <v>0</v>
      </c>
      <c r="E36" s="38">
        <v>0</v>
      </c>
    </row>
    <row r="37" spans="1:5" ht="37.5" hidden="1">
      <c r="A37" s="21" t="s">
        <v>71</v>
      </c>
      <c r="B37" s="30">
        <v>21000074040</v>
      </c>
      <c r="C37" s="30">
        <v>200</v>
      </c>
      <c r="D37" s="38">
        <v>0</v>
      </c>
      <c r="E37" s="38">
        <v>0</v>
      </c>
    </row>
    <row r="38" spans="1:5" ht="112.5">
      <c r="A38" s="21" t="s">
        <v>267</v>
      </c>
      <c r="B38" s="59">
        <v>2000000000</v>
      </c>
      <c r="C38" s="59"/>
      <c r="D38" s="49">
        <f>D39+D42+D47</f>
        <v>1855.8</v>
      </c>
      <c r="E38" s="49">
        <f>E39+E42+E47</f>
        <v>1750.2</v>
      </c>
    </row>
    <row r="39" spans="1:5" s="63" customFormat="1" ht="18.75">
      <c r="A39" s="21" t="s">
        <v>96</v>
      </c>
      <c r="B39" s="72" t="s">
        <v>239</v>
      </c>
      <c r="C39" s="30"/>
      <c r="D39" s="38">
        <f>SUM(D40:D41)</f>
        <v>286</v>
      </c>
      <c r="E39" s="38">
        <f>SUM(E40:E41)</f>
        <v>286</v>
      </c>
    </row>
    <row r="40" spans="1:5" ht="37.5">
      <c r="A40" s="21" t="s">
        <v>71</v>
      </c>
      <c r="B40" s="72" t="s">
        <v>239</v>
      </c>
      <c r="C40" s="30">
        <v>200</v>
      </c>
      <c r="D40" s="38">
        <v>286</v>
      </c>
      <c r="E40" s="38">
        <v>286</v>
      </c>
    </row>
    <row r="41" spans="1:5" ht="18.75">
      <c r="A41" s="21" t="s">
        <v>72</v>
      </c>
      <c r="B41" s="72" t="s">
        <v>239</v>
      </c>
      <c r="C41" s="30">
        <v>800</v>
      </c>
      <c r="D41" s="38"/>
      <c r="E41" s="38"/>
    </row>
    <row r="42" spans="1:5" ht="18.75">
      <c r="A42" s="21" t="s">
        <v>88</v>
      </c>
      <c r="B42" s="72"/>
      <c r="C42" s="30"/>
      <c r="D42" s="38">
        <f>D43+D46</f>
        <v>1069.8</v>
      </c>
      <c r="E42" s="38">
        <f>E43+E46</f>
        <v>964.2</v>
      </c>
    </row>
    <row r="43" spans="1:5" ht="37.5">
      <c r="A43" s="21" t="s">
        <v>90</v>
      </c>
      <c r="B43" s="30">
        <v>2000006050</v>
      </c>
      <c r="C43" s="30"/>
      <c r="D43" s="38">
        <f>D44+D45</f>
        <v>1049.8</v>
      </c>
      <c r="E43" s="38">
        <f>E44+E45</f>
        <v>944.2</v>
      </c>
    </row>
    <row r="44" spans="1:5" ht="112.5">
      <c r="A44" s="21" t="s">
        <v>70</v>
      </c>
      <c r="B44" s="30">
        <v>2000006050</v>
      </c>
      <c r="C44" s="100">
        <v>100</v>
      </c>
      <c r="D44" s="38">
        <v>452.4</v>
      </c>
      <c r="E44" s="38">
        <v>452.4</v>
      </c>
    </row>
    <row r="45" spans="1:5" ht="37.5">
      <c r="A45" s="21" t="s">
        <v>71</v>
      </c>
      <c r="B45" s="30">
        <v>2000006050</v>
      </c>
      <c r="C45" s="30">
        <v>200</v>
      </c>
      <c r="D45" s="38">
        <v>597.4</v>
      </c>
      <c r="E45" s="38">
        <v>491.8</v>
      </c>
    </row>
    <row r="46" spans="1:5" ht="37.5">
      <c r="A46" s="21" t="s">
        <v>71</v>
      </c>
      <c r="B46" s="30">
        <v>2000006400</v>
      </c>
      <c r="C46" s="30">
        <v>200</v>
      </c>
      <c r="D46" s="38">
        <v>20</v>
      </c>
      <c r="E46" s="38">
        <v>20</v>
      </c>
    </row>
    <row r="47" spans="1:5" ht="37.5">
      <c r="A47" s="74" t="s">
        <v>226</v>
      </c>
      <c r="B47" s="100">
        <v>2000074040</v>
      </c>
      <c r="C47" s="100"/>
      <c r="D47" s="38">
        <v>500</v>
      </c>
      <c r="E47" s="38">
        <f>E48</f>
        <v>500</v>
      </c>
    </row>
    <row r="48" spans="1:5" ht="37.5">
      <c r="A48" s="21" t="s">
        <v>71</v>
      </c>
      <c r="B48" s="100">
        <v>2000074040</v>
      </c>
      <c r="C48" s="100">
        <v>200</v>
      </c>
      <c r="D48" s="38">
        <v>500</v>
      </c>
      <c r="E48" s="38">
        <v>500</v>
      </c>
    </row>
    <row r="49" spans="1:5" s="78" customFormat="1" ht="18.75">
      <c r="A49" s="75" t="s">
        <v>243</v>
      </c>
      <c r="B49" s="76"/>
      <c r="C49" s="76"/>
      <c r="D49" s="84">
        <v>62.2</v>
      </c>
      <c r="E49" s="84">
        <v>62.2</v>
      </c>
    </row>
    <row r="50" spans="1:5" s="78" customFormat="1" ht="75">
      <c r="A50" s="71" t="s">
        <v>244</v>
      </c>
      <c r="B50" s="76" t="s">
        <v>246</v>
      </c>
      <c r="C50" s="76"/>
      <c r="D50" s="85">
        <v>62.2</v>
      </c>
      <c r="E50" s="85">
        <v>62.2</v>
      </c>
    </row>
    <row r="51" spans="1:5" s="78" customFormat="1" ht="18.75">
      <c r="A51" s="71" t="s">
        <v>247</v>
      </c>
      <c r="B51" s="72"/>
      <c r="C51" s="72"/>
      <c r="D51" s="85">
        <v>62.2</v>
      </c>
      <c r="E51" s="85">
        <v>62.2</v>
      </c>
    </row>
    <row r="52" spans="1:5" s="78" customFormat="1" ht="18.75">
      <c r="A52" s="71" t="s">
        <v>248</v>
      </c>
      <c r="B52" s="72" t="s">
        <v>249</v>
      </c>
      <c r="C52" s="72"/>
      <c r="D52" s="85">
        <v>62.2</v>
      </c>
      <c r="E52" s="85">
        <v>62.2</v>
      </c>
    </row>
    <row r="53" spans="1:5" s="78" customFormat="1" ht="37.5">
      <c r="A53" s="71" t="s">
        <v>250</v>
      </c>
      <c r="B53" s="72" t="s">
        <v>249</v>
      </c>
      <c r="C53" s="72" t="s">
        <v>251</v>
      </c>
      <c r="D53" s="85">
        <v>62.2</v>
      </c>
      <c r="E53" s="85">
        <v>62.2</v>
      </c>
    </row>
    <row r="54" spans="1:5" s="63" customFormat="1" ht="18.75">
      <c r="A54" s="90" t="s">
        <v>92</v>
      </c>
      <c r="B54" s="91">
        <v>999999999</v>
      </c>
      <c r="C54" s="91"/>
      <c r="D54" s="96">
        <f>D55</f>
        <v>119.3</v>
      </c>
      <c r="E54" s="96">
        <f>E55</f>
        <v>239.3</v>
      </c>
    </row>
    <row r="55" spans="1:5" ht="18.75">
      <c r="A55" s="93" t="s">
        <v>93</v>
      </c>
      <c r="B55" s="94">
        <v>999999999</v>
      </c>
      <c r="C55" s="94">
        <v>999</v>
      </c>
      <c r="D55" s="97">
        <v>119.3</v>
      </c>
      <c r="E55" s="97">
        <v>239.3</v>
      </c>
    </row>
  </sheetData>
  <sheetProtection/>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2018-12-26T08:27:08Z</dcterms:modified>
  <cp:category/>
  <cp:version/>
  <cp:contentType/>
  <cp:contentStatus/>
</cp:coreProperties>
</file>